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" yWindow="912" windowWidth="9420" windowHeight="4248" firstSheet="24" activeTab="31"/>
  </bookViews>
  <sheets>
    <sheet name="Jan1" sheetId="1" r:id="rId1"/>
    <sheet name="Jan2" sheetId="2" r:id="rId2"/>
    <sheet name="Jan3" sheetId="3" r:id="rId3"/>
    <sheet name="Jan4" sheetId="4" r:id="rId4"/>
    <sheet name="Jan5" sheetId="5" r:id="rId5"/>
    <sheet name="Jan6" sheetId="6" r:id="rId6"/>
    <sheet name="Jan7" sheetId="7" r:id="rId7"/>
    <sheet name="Jan8" sheetId="8" r:id="rId8"/>
    <sheet name="Jan9" sheetId="9" r:id="rId9"/>
    <sheet name="Jan10" sheetId="10" r:id="rId10"/>
    <sheet name="Jan11" sheetId="11" r:id="rId11"/>
    <sheet name="Jan12" sheetId="12" r:id="rId12"/>
    <sheet name="Jan13" sheetId="13" r:id="rId13"/>
    <sheet name="Jan14" sheetId="14" r:id="rId14"/>
    <sheet name="Jan15" sheetId="15" r:id="rId15"/>
    <sheet name="Jan16" sheetId="16" r:id="rId16"/>
    <sheet name="Jan17" sheetId="17" r:id="rId17"/>
    <sheet name="Jan18" sheetId="18" r:id="rId18"/>
    <sheet name="Jan19" sheetId="19" r:id="rId19"/>
    <sheet name="Jan20" sheetId="20" r:id="rId20"/>
    <sheet name="Jan21" sheetId="21" r:id="rId21"/>
    <sheet name="Jan22" sheetId="22" r:id="rId22"/>
    <sheet name="Jan23" sheetId="23" r:id="rId23"/>
    <sheet name="Jan24" sheetId="24" r:id="rId24"/>
    <sheet name="Jan25" sheetId="25" r:id="rId25"/>
    <sheet name="Jan26" sheetId="26" r:id="rId26"/>
    <sheet name="Jan27" sheetId="27" r:id="rId27"/>
    <sheet name="Jan28" sheetId="28" r:id="rId28"/>
    <sheet name="Jan29" sheetId="29" r:id="rId29"/>
    <sheet name="Jan30 " sheetId="30" r:id="rId30"/>
    <sheet name="Jan31" sheetId="31" r:id="rId31"/>
    <sheet name="Month" sheetId="32" r:id="rId32"/>
    <sheet name="Sheet3" sheetId="33" r:id="rId33"/>
  </sheets>
  <definedNames/>
  <calcPr fullCalcOnLoad="1"/>
</workbook>
</file>

<file path=xl/sharedStrings.xml><?xml version="1.0" encoding="utf-8"?>
<sst xmlns="http://schemas.openxmlformats.org/spreadsheetml/2006/main" count="376" uniqueCount="110">
  <si>
    <t>Date</t>
  </si>
  <si>
    <t>Max</t>
  </si>
  <si>
    <t>Min</t>
  </si>
  <si>
    <t>Avg</t>
  </si>
  <si>
    <t>00 06</t>
  </si>
  <si>
    <t>06 12</t>
  </si>
  <si>
    <t>12 18</t>
  </si>
  <si>
    <t>18 00</t>
  </si>
  <si>
    <t>High</t>
  </si>
  <si>
    <t>Low</t>
  </si>
  <si>
    <t>Remarks</t>
  </si>
  <si>
    <t xml:space="preserve"> </t>
  </si>
  <si>
    <t>%</t>
  </si>
  <si>
    <t xml:space="preserve">Station: </t>
  </si>
  <si>
    <t>Temperature C</t>
  </si>
  <si>
    <t>Monthly Climatology Page 1</t>
  </si>
  <si>
    <t>Visibility (times in local)</t>
  </si>
  <si>
    <t>Hrs = or &lt; 1600</t>
  </si>
  <si>
    <t>Hrs = or &lt; 4800</t>
  </si>
  <si>
    <t>Hrs &lt; 9999</t>
  </si>
  <si>
    <t>Wx Obstruction</t>
  </si>
  <si>
    <t>Low Vis</t>
  </si>
  <si>
    <t>Month: Jan01</t>
  </si>
  <si>
    <t>Station:</t>
  </si>
  <si>
    <t>Avgwnd</t>
  </si>
  <si>
    <t>Dir</t>
  </si>
  <si>
    <t>Spd</t>
  </si>
  <si>
    <t>Maxwnd</t>
  </si>
  <si>
    <t>avg sky</t>
  </si>
  <si>
    <t>Month Climatology Page 2</t>
  </si>
  <si>
    <t>Ceiling (times in local)</t>
  </si>
  <si>
    <t>Hrs = or &lt; 1000</t>
  </si>
  <si>
    <t>Hrs = or &lt; 500</t>
  </si>
  <si>
    <t>Hrs = or &lt; 3000</t>
  </si>
  <si>
    <t>Altimeter</t>
  </si>
  <si>
    <t>Total Hrs Obs taken</t>
  </si>
  <si>
    <t>Total Hrs Obs Taken</t>
  </si>
  <si>
    <t>Daily Pressure Change</t>
  </si>
  <si>
    <t>Lowest CIG</t>
  </si>
  <si>
    <t>Monthly Max, Min, &amp; Avg</t>
  </si>
  <si>
    <t>Temperature</t>
  </si>
  <si>
    <t>Hrs = or &lt; 1</t>
  </si>
  <si>
    <t>Hrs = or &lt; 3</t>
  </si>
  <si>
    <t>Hrs &lt; 7</t>
  </si>
  <si>
    <t>Total Hrs = or &lt; 1600 meters</t>
  </si>
  <si>
    <t>Total Days = or &lt; 1600 meters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</si>
  <si>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1600 meters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</si>
  <si>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1600 meters</t>
    </r>
  </si>
  <si>
    <t>Total Hrs = or &lt; 4800 meters</t>
  </si>
  <si>
    <t>Total Days = or &lt; 4800 meters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</si>
  <si>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4800 meters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</si>
  <si>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4800 meters</t>
    </r>
  </si>
  <si>
    <t>Total Hrs &lt; 9999 meters</t>
  </si>
  <si>
    <t>Total Days &lt; 9999 meters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</si>
  <si>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&lt; 9999 meters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</si>
  <si>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&lt; 9999 meters</t>
    </r>
  </si>
  <si>
    <t>Total Hours</t>
  </si>
  <si>
    <t>Fog Hrs =</t>
  </si>
  <si>
    <t>SN Hrs =</t>
  </si>
  <si>
    <t>BLSN Hrs =</t>
  </si>
  <si>
    <t>Total Days</t>
  </si>
  <si>
    <t>Fog Days =</t>
  </si>
  <si>
    <t>SN Days =</t>
  </si>
  <si>
    <t>BLSN Days =</t>
  </si>
  <si>
    <t>avgsky</t>
  </si>
  <si>
    <t>Total day obs taken</t>
  </si>
  <si>
    <t>Total Hrs = or &lt; 500'</t>
  </si>
  <si>
    <t>Total Days = or &lt; 500'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</si>
  <si>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500'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</si>
  <si>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500'</t>
    </r>
  </si>
  <si>
    <t>Total Hrs = or &lt; 1000'</t>
  </si>
  <si>
    <t>Total Days = or &lt; 1000'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</si>
  <si>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1000'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</si>
  <si>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1000'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</si>
  <si>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3000'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</si>
  <si>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3000'</t>
    </r>
  </si>
  <si>
    <t>1355</t>
  </si>
  <si>
    <t>SKC</t>
  </si>
  <si>
    <t>G/G</t>
  </si>
  <si>
    <t>NO OBSERVATIONS</t>
  </si>
  <si>
    <t>m</t>
  </si>
  <si>
    <t>1255</t>
  </si>
  <si>
    <t>0455</t>
  </si>
  <si>
    <t>0555</t>
  </si>
  <si>
    <t>0655</t>
  </si>
  <si>
    <t>M</t>
  </si>
  <si>
    <t>1830</t>
  </si>
  <si>
    <t>2355</t>
  </si>
  <si>
    <t>1955</t>
  </si>
  <si>
    <t>2155</t>
  </si>
  <si>
    <t>2255</t>
  </si>
  <si>
    <t>0255</t>
  </si>
  <si>
    <t>2055</t>
  </si>
  <si>
    <t>0355</t>
  </si>
  <si>
    <t>1755</t>
  </si>
  <si>
    <t>OVC060</t>
  </si>
  <si>
    <t>F/F</t>
  </si>
  <si>
    <t>1930</t>
  </si>
  <si>
    <t>OVC070</t>
  </si>
  <si>
    <t>THN SPTS IOVC G/G</t>
  </si>
  <si>
    <t>BKN070</t>
  </si>
  <si>
    <t>0055</t>
  </si>
  <si>
    <t>0155</t>
  </si>
  <si>
    <t>1455</t>
  </si>
  <si>
    <t>1555</t>
  </si>
  <si>
    <t>1655</t>
  </si>
  <si>
    <t>1855</t>
  </si>
  <si>
    <t>FG</t>
  </si>
  <si>
    <t>BR</t>
  </si>
  <si>
    <t>F2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</si>
</sst>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;[Red]0"/>
  </numFmts>
  <fonts count="1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19" applyNumberFormat="1" applyFont="1" applyAlignment="1">
      <alignment horizontal="right"/>
    </xf>
    <xf numFmtId="9" fontId="6" fillId="0" borderId="0" xfId="19" applyFont="1" applyAlignment="1">
      <alignment horizontal="right"/>
    </xf>
    <xf numFmtId="9" fontId="0" fillId="0" borderId="0" xfId="19" applyAlignment="1">
      <alignment horizontal="right"/>
    </xf>
    <xf numFmtId="1" fontId="6" fillId="0" borderId="0" xfId="19" applyNumberFormat="1" applyFont="1" applyAlignment="1">
      <alignment horizontal="right"/>
    </xf>
    <xf numFmtId="165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9" fontId="6" fillId="0" borderId="0" xfId="0" applyNumberFormat="1" applyFont="1" applyAlignment="1">
      <alignment horizontal="right"/>
    </xf>
    <xf numFmtId="1" fontId="0" fillId="3" borderId="1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0" fontId="5" fillId="0" borderId="0" xfId="0" applyFont="1" applyFill="1" applyAlignment="1">
      <alignment horizontal="left"/>
    </xf>
    <xf numFmtId="1" fontId="0" fillId="4" borderId="3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 wrapText="1"/>
    </xf>
    <xf numFmtId="0" fontId="0" fillId="5" borderId="13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5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2" fontId="5" fillId="0" borderId="0" xfId="0" applyNumberFormat="1" applyFont="1" applyAlignment="1">
      <alignment horizontal="center" wrapText="1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left"/>
    </xf>
    <xf numFmtId="1" fontId="1" fillId="0" borderId="7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1" fontId="0" fillId="3" borderId="3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" fontId="1" fillId="0" borderId="6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0" fillId="3" borderId="9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0" borderId="12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10Jan01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11Jan01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12Jan01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13Jan01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14Jan01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15Jan01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16Jan01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17Jan01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18Jan01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19Jan01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02Jan01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20Jan01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21Jan00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22Jan01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23Jan01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24Jan01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25Jan01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26Jan01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27Jan01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28Jan01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29Jan01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03Jan01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30Jan01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31Jan01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3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5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6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7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8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9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10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1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2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3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4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5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6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7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8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9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20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1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2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4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5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6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8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9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30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43</xdr:row>
      <xdr:rowOff>9525</xdr:rowOff>
    </xdr:from>
    <xdr:to>
      <xdr:col>37</xdr:col>
      <xdr:colOff>238125</xdr:colOff>
      <xdr:row>45</xdr:row>
      <xdr:rowOff>0</xdr:rowOff>
    </xdr:to>
    <xdr:sp>
      <xdr:nvSpPr>
        <xdr:cNvPr id="1" name="TextBox 79"/>
        <xdr:cNvSpPr txBox="1">
          <a:spLocks noChangeArrowheads="1"/>
        </xdr:cNvSpPr>
      </xdr:nvSpPr>
      <xdr:spPr>
        <a:xfrm>
          <a:off x="10258425" y="6972300"/>
          <a:ext cx="790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=or&lt;3000'</a:t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37</xdr:col>
      <xdr:colOff>238125</xdr:colOff>
      <xdr:row>47</xdr:row>
      <xdr:rowOff>0</xdr:rowOff>
    </xdr:to>
    <xdr:sp>
      <xdr:nvSpPr>
        <xdr:cNvPr id="2" name="TextBox 80"/>
        <xdr:cNvSpPr txBox="1">
          <a:spLocks noChangeArrowheads="1"/>
        </xdr:cNvSpPr>
      </xdr:nvSpPr>
      <xdr:spPr>
        <a:xfrm>
          <a:off x="10258425" y="7296150"/>
          <a:ext cx="790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=or&lt;3000'</a:t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3</xdr:col>
      <xdr:colOff>238125</xdr:colOff>
      <xdr:row>51</xdr:row>
      <xdr:rowOff>142875</xdr:rowOff>
    </xdr:to>
    <xdr:sp>
      <xdr:nvSpPr>
        <xdr:cNvPr id="3" name="TextBox 102"/>
        <xdr:cNvSpPr txBox="1">
          <a:spLocks noChangeArrowheads="1"/>
        </xdr:cNvSpPr>
      </xdr:nvSpPr>
      <xdr:spPr>
        <a:xfrm>
          <a:off x="28575" y="6962775"/>
          <a:ext cx="1285875" cy="1438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Visibility
Wx obstruction and Ceilings in hours of occurrence.
Wx Obstuctions:
s=snow  f=fog b=blowing snow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9525</xdr:colOff>
      <xdr:row>6</xdr:row>
      <xdr:rowOff>0</xdr:rowOff>
    </xdr:to>
    <xdr:sp>
      <xdr:nvSpPr>
        <xdr:cNvPr id="4" name="TextBox 104"/>
        <xdr:cNvSpPr txBox="1">
          <a:spLocks noChangeArrowheads="1"/>
        </xdr:cNvSpPr>
      </xdr:nvSpPr>
      <xdr:spPr>
        <a:xfrm>
          <a:off x="14925675" y="4857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9525</xdr:colOff>
      <xdr:row>42</xdr:row>
      <xdr:rowOff>0</xdr:rowOff>
    </xdr:to>
    <xdr:sp>
      <xdr:nvSpPr>
        <xdr:cNvPr id="5" name="TextBox 105"/>
        <xdr:cNvSpPr txBox="1">
          <a:spLocks noChangeArrowheads="1"/>
        </xdr:cNvSpPr>
      </xdr:nvSpPr>
      <xdr:spPr>
        <a:xfrm>
          <a:off x="14925675" y="63150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04Jan01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05Jan01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06Jan01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07Jan01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08Jan01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VOS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09Jan01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1" sqref="K11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92</v>
      </c>
      <c r="B6">
        <v>330</v>
      </c>
      <c r="C6">
        <v>2</v>
      </c>
      <c r="E6">
        <v>9999</v>
      </c>
      <c r="G6" t="s">
        <v>77</v>
      </c>
      <c r="H6">
        <v>-37</v>
      </c>
      <c r="J6" s="34">
        <v>28.77</v>
      </c>
      <c r="K6" t="s">
        <v>78</v>
      </c>
    </row>
    <row r="7" spans="1:11" ht="12.75">
      <c r="A7" s="4" t="s">
        <v>87</v>
      </c>
      <c r="B7">
        <v>330</v>
      </c>
      <c r="C7">
        <v>2</v>
      </c>
      <c r="E7">
        <v>9999</v>
      </c>
      <c r="G7" t="s">
        <v>77</v>
      </c>
      <c r="H7">
        <v>-37</v>
      </c>
      <c r="J7" s="34">
        <v>28.77</v>
      </c>
      <c r="K7" t="s">
        <v>78</v>
      </c>
    </row>
    <row r="8" spans="1:11" ht="12.75">
      <c r="A8" s="4" t="s">
        <v>93</v>
      </c>
      <c r="B8">
        <v>330</v>
      </c>
      <c r="C8">
        <v>2</v>
      </c>
      <c r="E8">
        <v>9999</v>
      </c>
      <c r="G8" t="s">
        <v>77</v>
      </c>
      <c r="H8">
        <v>-37</v>
      </c>
      <c r="J8" s="34">
        <v>28.77</v>
      </c>
      <c r="K8" t="s">
        <v>78</v>
      </c>
    </row>
    <row r="9" spans="1:11" ht="12.75">
      <c r="A9" s="4" t="s">
        <v>82</v>
      </c>
      <c r="B9">
        <v>330</v>
      </c>
      <c r="C9">
        <v>2</v>
      </c>
      <c r="E9">
        <v>9999</v>
      </c>
      <c r="G9" t="s">
        <v>77</v>
      </c>
      <c r="H9">
        <v>-37</v>
      </c>
      <c r="J9" s="34">
        <v>28.77</v>
      </c>
      <c r="K9" t="s">
        <v>78</v>
      </c>
    </row>
    <row r="10" spans="1:11" ht="12.75">
      <c r="A10" s="4" t="s">
        <v>83</v>
      </c>
      <c r="B10">
        <v>330</v>
      </c>
      <c r="C10">
        <v>2</v>
      </c>
      <c r="E10">
        <v>9999</v>
      </c>
      <c r="G10" t="s">
        <v>77</v>
      </c>
      <c r="H10">
        <v>-37</v>
      </c>
      <c r="J10" s="34">
        <v>28.77</v>
      </c>
      <c r="K10" t="s">
        <v>78</v>
      </c>
    </row>
    <row r="67" ht="12.75"/>
    <row r="68" ht="12.75"/>
    <row r="69" ht="12.75"/>
    <row r="70" ht="12.75"/>
    <row r="71" ht="12.75"/>
    <row r="72" spans="2:12" ht="12.75">
      <c r="B72">
        <f>AVERAGE(B6:B68)</f>
        <v>330</v>
      </c>
      <c r="C72">
        <f>AVERAGE(C6:C68)</f>
        <v>2</v>
      </c>
      <c r="D72">
        <f>MAX(D6:D68)</f>
        <v>0</v>
      </c>
      <c r="E72">
        <f>MIN(E6:E68)</f>
        <v>9999</v>
      </c>
      <c r="H72">
        <f>AVERAGE(H6:H68)</f>
        <v>-37</v>
      </c>
      <c r="J72" s="34">
        <f>AVERAGE(J6:J68)</f>
        <v>28.77</v>
      </c>
      <c r="L72" t="e">
        <f>AVERAGE(L6:L68)</f>
        <v>#DIV/0!</v>
      </c>
    </row>
    <row r="73" spans="8:10" ht="12.75">
      <c r="H73">
        <f>MAX(H6:H68)</f>
        <v>-37</v>
      </c>
      <c r="J73" s="34">
        <f>MAX(J6:J68)</f>
        <v>28.77</v>
      </c>
    </row>
    <row r="74" spans="8:10" ht="12.75">
      <c r="H74">
        <f>MIN(H6:H68)</f>
        <v>-37</v>
      </c>
      <c r="J74" s="34">
        <f>MIN(J6:J68)</f>
        <v>28.77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4" sqref="K1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94</v>
      </c>
      <c r="B6">
        <v>320</v>
      </c>
      <c r="C6">
        <v>2</v>
      </c>
      <c r="E6">
        <v>9999</v>
      </c>
      <c r="G6" t="s">
        <v>95</v>
      </c>
      <c r="H6">
        <v>-29</v>
      </c>
      <c r="J6" s="34">
        <v>28.93</v>
      </c>
      <c r="K6" t="s">
        <v>96</v>
      </c>
    </row>
    <row r="7" spans="1:11" ht="12.75">
      <c r="A7" s="4" t="s">
        <v>97</v>
      </c>
      <c r="B7">
        <v>320</v>
      </c>
      <c r="C7">
        <v>2</v>
      </c>
      <c r="E7">
        <v>9999</v>
      </c>
      <c r="G7" t="s">
        <v>95</v>
      </c>
      <c r="H7">
        <v>-29</v>
      </c>
      <c r="J7" s="34">
        <v>28.93</v>
      </c>
      <c r="K7" t="s">
        <v>96</v>
      </c>
    </row>
    <row r="8" spans="1:11" ht="12.75">
      <c r="A8" s="4" t="s">
        <v>92</v>
      </c>
      <c r="B8">
        <v>320</v>
      </c>
      <c r="C8">
        <v>2</v>
      </c>
      <c r="E8">
        <v>9999</v>
      </c>
      <c r="G8" t="s">
        <v>98</v>
      </c>
      <c r="H8">
        <v>-26</v>
      </c>
      <c r="J8" s="34">
        <v>28.96</v>
      </c>
      <c r="K8" t="s">
        <v>99</v>
      </c>
    </row>
    <row r="9" spans="1:11" ht="12.75">
      <c r="A9" s="4" t="s">
        <v>89</v>
      </c>
      <c r="B9">
        <v>320</v>
      </c>
      <c r="C9">
        <v>2</v>
      </c>
      <c r="E9">
        <v>9999</v>
      </c>
      <c r="G9" t="s">
        <v>100</v>
      </c>
      <c r="H9">
        <v>-32</v>
      </c>
      <c r="J9" s="34">
        <v>28.96</v>
      </c>
      <c r="K9" t="s">
        <v>78</v>
      </c>
    </row>
    <row r="10" spans="1:11" ht="12.75">
      <c r="A10" s="4" t="s">
        <v>90</v>
      </c>
      <c r="B10">
        <v>320</v>
      </c>
      <c r="C10">
        <v>2</v>
      </c>
      <c r="E10">
        <v>9999</v>
      </c>
      <c r="G10" t="s">
        <v>77</v>
      </c>
      <c r="H10">
        <v>-32</v>
      </c>
      <c r="J10" s="34">
        <v>28.96</v>
      </c>
      <c r="K10" t="s">
        <v>78</v>
      </c>
    </row>
    <row r="11" spans="1:11" ht="12.75">
      <c r="A11" s="4" t="s">
        <v>87</v>
      </c>
      <c r="B11">
        <v>320</v>
      </c>
      <c r="C11">
        <v>2</v>
      </c>
      <c r="E11">
        <v>9999</v>
      </c>
      <c r="G11" t="s">
        <v>77</v>
      </c>
      <c r="H11">
        <v>-32</v>
      </c>
      <c r="J11" s="34">
        <v>28.96</v>
      </c>
      <c r="K11" t="s">
        <v>78</v>
      </c>
    </row>
    <row r="12" spans="1:11" ht="12.75">
      <c r="A12" s="4" t="s">
        <v>101</v>
      </c>
      <c r="B12">
        <v>320</v>
      </c>
      <c r="C12">
        <v>2</v>
      </c>
      <c r="E12">
        <v>9999</v>
      </c>
      <c r="G12" t="s">
        <v>77</v>
      </c>
      <c r="H12">
        <v>-32</v>
      </c>
      <c r="J12" s="34">
        <v>28.96</v>
      </c>
      <c r="K12" t="s">
        <v>78</v>
      </c>
    </row>
    <row r="13" spans="1:11" ht="12.75">
      <c r="A13" s="4" t="s">
        <v>102</v>
      </c>
      <c r="B13">
        <v>320</v>
      </c>
      <c r="C13">
        <v>2</v>
      </c>
      <c r="E13">
        <v>9999</v>
      </c>
      <c r="G13" t="s">
        <v>77</v>
      </c>
      <c r="H13">
        <v>-32</v>
      </c>
      <c r="J13" s="34">
        <v>28.96</v>
      </c>
      <c r="K13" t="s">
        <v>78</v>
      </c>
    </row>
    <row r="67" ht="12.75"/>
    <row r="68" ht="12.75"/>
    <row r="69" ht="12.75"/>
    <row r="70" ht="12.75"/>
    <row r="71" ht="12.75"/>
    <row r="72" spans="2:12" ht="12.75">
      <c r="B72">
        <f>AVERAGE(B6:B68)</f>
        <v>320</v>
      </c>
      <c r="C72">
        <f>AVERAGE(C6:C68)</f>
        <v>2</v>
      </c>
      <c r="D72">
        <f>MAX(D6:D68)</f>
        <v>0</v>
      </c>
      <c r="E72">
        <f>MIN(E6:E68)</f>
        <v>9999</v>
      </c>
      <c r="H72">
        <f>AVERAGE(H6:H68)</f>
        <v>-30.5</v>
      </c>
      <c r="J72" s="34">
        <f>AVERAGE(J6:J68)</f>
        <v>28.952500000000004</v>
      </c>
      <c r="L72" t="e">
        <f>AVERAGE(L6:L68)</f>
        <v>#DIV/0!</v>
      </c>
    </row>
    <row r="73" spans="8:10" ht="12.75">
      <c r="H73">
        <f>MAX(H6:H68)</f>
        <v>-26</v>
      </c>
      <c r="J73" s="34">
        <f>MAX(J6:J68)</f>
        <v>28.96</v>
      </c>
    </row>
    <row r="74" spans="8:10" ht="12.75">
      <c r="H74">
        <f>MIN(H6:H68)</f>
        <v>-32</v>
      </c>
      <c r="J74" s="34">
        <f>MIN(J6:J68)</f>
        <v>28.93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8" sqref="K8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90</v>
      </c>
      <c r="C6">
        <v>0</v>
      </c>
      <c r="E6">
        <v>9999</v>
      </c>
      <c r="G6" t="s">
        <v>77</v>
      </c>
      <c r="H6">
        <v>-33</v>
      </c>
      <c r="J6" s="34">
        <v>28.75</v>
      </c>
      <c r="K6" t="s">
        <v>78</v>
      </c>
    </row>
    <row r="7" spans="1:11" ht="12.75">
      <c r="A7" s="4" t="s">
        <v>87</v>
      </c>
      <c r="C7">
        <v>0</v>
      </c>
      <c r="E7">
        <v>9999</v>
      </c>
      <c r="G7" t="s">
        <v>77</v>
      </c>
      <c r="H7">
        <v>-33</v>
      </c>
      <c r="J7" s="34">
        <v>28.75</v>
      </c>
      <c r="K7" t="s">
        <v>78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-33</v>
      </c>
      <c r="J72" s="34">
        <f>AVERAGE(J6:J68)</f>
        <v>28.75</v>
      </c>
      <c r="L72" t="e">
        <f>AVERAGE(L6:L68)</f>
        <v>#DIV/0!</v>
      </c>
    </row>
    <row r="73" spans="8:10" ht="12.75">
      <c r="H73">
        <f>MAX(H6:H68)</f>
        <v>-33</v>
      </c>
      <c r="J73" s="34">
        <f>MAX(J6:J68)</f>
        <v>28.75</v>
      </c>
    </row>
    <row r="74" spans="8:10" ht="12.75">
      <c r="H74">
        <f>MIN(H6:H68)</f>
        <v>-33</v>
      </c>
      <c r="J74" s="34">
        <f>MIN(J6:J68)</f>
        <v>28.75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J7" sqref="J7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87</v>
      </c>
      <c r="B6">
        <v>320</v>
      </c>
      <c r="C6">
        <v>1</v>
      </c>
      <c r="E6">
        <v>9999</v>
      </c>
      <c r="G6" t="s">
        <v>77</v>
      </c>
      <c r="H6">
        <v>-34</v>
      </c>
      <c r="J6" s="34">
        <v>28.92</v>
      </c>
      <c r="K6" t="s">
        <v>78</v>
      </c>
    </row>
    <row r="7" spans="1:11" ht="12.75">
      <c r="A7" s="4" t="s">
        <v>91</v>
      </c>
      <c r="B7">
        <v>320</v>
      </c>
      <c r="C7">
        <v>1</v>
      </c>
      <c r="E7">
        <v>9999</v>
      </c>
      <c r="G7" t="s">
        <v>77</v>
      </c>
      <c r="H7">
        <v>-27</v>
      </c>
      <c r="J7" s="34">
        <v>28.92</v>
      </c>
      <c r="K7" t="s">
        <v>78</v>
      </c>
    </row>
    <row r="67" ht="12.75"/>
    <row r="68" ht="12.75"/>
    <row r="69" ht="12.75"/>
    <row r="70" ht="12.75"/>
    <row r="71" ht="12.75"/>
    <row r="72" spans="2:12" ht="12.75">
      <c r="B72">
        <f>AVERAGE(B6:B68)</f>
        <v>320</v>
      </c>
      <c r="C72">
        <f>AVERAGE(C6:C68)</f>
        <v>1</v>
      </c>
      <c r="D72">
        <f>MAX(D6:D68)</f>
        <v>0</v>
      </c>
      <c r="E72">
        <f>MIN(E6:E68)</f>
        <v>9999</v>
      </c>
      <c r="H72">
        <f>AVERAGE(H6:H68)</f>
        <v>-30.5</v>
      </c>
      <c r="J72" s="34">
        <f>AVERAGE(J6:J68)</f>
        <v>28.92</v>
      </c>
      <c r="L72" t="e">
        <f>AVERAGE(L6:L68)</f>
        <v>#DIV/0!</v>
      </c>
    </row>
    <row r="73" spans="8:10" ht="12.75">
      <c r="H73">
        <f>MAX(H6:H68)</f>
        <v>-27</v>
      </c>
      <c r="J73" s="34">
        <f>MAX(J6:J68)</f>
        <v>28.92</v>
      </c>
    </row>
    <row r="74" spans="8:10" ht="12.75">
      <c r="H74">
        <f>MIN(H6:H68)</f>
        <v>-34</v>
      </c>
      <c r="J74" s="34">
        <f>MIN(J6:J68)</f>
        <v>28.92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6" sqref="K6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101</v>
      </c>
      <c r="C6">
        <v>0</v>
      </c>
      <c r="E6">
        <v>9999</v>
      </c>
      <c r="G6" t="s">
        <v>77</v>
      </c>
      <c r="H6">
        <v>-32</v>
      </c>
      <c r="J6" s="34">
        <v>29.22</v>
      </c>
      <c r="K6" t="s">
        <v>78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-32</v>
      </c>
      <c r="J72" s="34">
        <f>AVERAGE(J6:J68)</f>
        <v>29.22</v>
      </c>
      <c r="L72" t="e">
        <f>AVERAGE(L6:L68)</f>
        <v>#DIV/0!</v>
      </c>
    </row>
    <row r="73" spans="8:10" ht="12.75">
      <c r="H73">
        <f>MAX(H6:H68)</f>
        <v>-32</v>
      </c>
      <c r="J73" s="34">
        <f>MAX(J6:J68)</f>
        <v>29.22</v>
      </c>
    </row>
    <row r="74" spans="8:10" ht="12.75">
      <c r="H74">
        <f>MIN(H6:H68)</f>
        <v>-32</v>
      </c>
      <c r="J74" s="34">
        <f>MIN(J6:J68)</f>
        <v>29.22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1" sqref="K11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94</v>
      </c>
      <c r="B6">
        <v>320</v>
      </c>
      <c r="C6">
        <v>2</v>
      </c>
      <c r="E6">
        <v>9999</v>
      </c>
      <c r="G6" t="s">
        <v>77</v>
      </c>
      <c r="H6">
        <v>-35</v>
      </c>
      <c r="J6" s="34">
        <v>28.96</v>
      </c>
      <c r="K6" t="s">
        <v>78</v>
      </c>
    </row>
    <row r="7" spans="1:11" ht="12.75">
      <c r="A7" s="4" t="s">
        <v>88</v>
      </c>
      <c r="B7">
        <v>320</v>
      </c>
      <c r="C7">
        <v>2</v>
      </c>
      <c r="E7">
        <v>9999</v>
      </c>
      <c r="G7" t="s">
        <v>77</v>
      </c>
      <c r="H7">
        <v>-35</v>
      </c>
      <c r="J7" s="34">
        <v>28.96</v>
      </c>
      <c r="K7" t="s">
        <v>78</v>
      </c>
    </row>
    <row r="8" spans="1:11" ht="12.75">
      <c r="A8" s="4" t="s">
        <v>89</v>
      </c>
      <c r="B8">
        <v>320</v>
      </c>
      <c r="C8">
        <v>2</v>
      </c>
      <c r="E8">
        <v>9999</v>
      </c>
      <c r="G8" t="s">
        <v>77</v>
      </c>
      <c r="H8">
        <v>-35</v>
      </c>
      <c r="J8" s="34">
        <v>28.95</v>
      </c>
      <c r="K8" t="s">
        <v>78</v>
      </c>
    </row>
    <row r="9" spans="1:11" ht="12.75">
      <c r="A9" s="4" t="s">
        <v>101</v>
      </c>
      <c r="B9">
        <v>320</v>
      </c>
      <c r="C9">
        <v>2</v>
      </c>
      <c r="E9">
        <v>9999</v>
      </c>
      <c r="G9" t="s">
        <v>77</v>
      </c>
      <c r="H9">
        <v>-35</v>
      </c>
      <c r="J9" s="34">
        <v>28.95</v>
      </c>
      <c r="K9" t="s">
        <v>78</v>
      </c>
    </row>
    <row r="10" spans="1:11" ht="12.75">
      <c r="A10" s="4" t="s">
        <v>102</v>
      </c>
      <c r="B10">
        <v>320</v>
      </c>
      <c r="C10">
        <v>2</v>
      </c>
      <c r="E10">
        <v>9999</v>
      </c>
      <c r="G10" t="s">
        <v>77</v>
      </c>
      <c r="H10">
        <v>-35</v>
      </c>
      <c r="J10" s="34">
        <v>28.95</v>
      </c>
      <c r="K10" t="s">
        <v>78</v>
      </c>
    </row>
    <row r="67" ht="12.75"/>
    <row r="68" ht="12.75"/>
    <row r="69" ht="12.75"/>
    <row r="70" ht="12.75"/>
    <row r="71" ht="12.75"/>
    <row r="72" spans="2:12" ht="12.75">
      <c r="B72">
        <f>AVERAGE(B6:B68)</f>
        <v>320</v>
      </c>
      <c r="C72">
        <f>AVERAGE(C6:C68)</f>
        <v>2</v>
      </c>
      <c r="D72">
        <f>MAX(D6:D68)</f>
        <v>0</v>
      </c>
      <c r="E72">
        <f>MIN(E6:E68)</f>
        <v>9999</v>
      </c>
      <c r="H72">
        <f>AVERAGE(H6:H68)</f>
        <v>-35</v>
      </c>
      <c r="J72" s="34">
        <f>AVERAGE(J6:J68)</f>
        <v>28.954</v>
      </c>
      <c r="L72" t="e">
        <f>AVERAGE(L6:L68)</f>
        <v>#DIV/0!</v>
      </c>
    </row>
    <row r="73" spans="8:10" ht="12.75">
      <c r="H73">
        <f>MAX(H6:H68)</f>
        <v>-35</v>
      </c>
      <c r="J73" s="34">
        <f>MAX(J6:J68)</f>
        <v>28.96</v>
      </c>
    </row>
    <row r="74" spans="8:10" ht="12.75">
      <c r="H74">
        <f>MIN(H6:H68)</f>
        <v>-35</v>
      </c>
      <c r="J74" s="34">
        <f>MIN(J6:J68)</f>
        <v>28.95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76</v>
      </c>
      <c r="C6">
        <v>0</v>
      </c>
      <c r="E6">
        <v>9999</v>
      </c>
      <c r="G6" t="s">
        <v>77</v>
      </c>
      <c r="J6" s="34">
        <v>29.04</v>
      </c>
      <c r="K6" t="s">
        <v>78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 t="e">
        <f>AVERAGE(H6:H68)</f>
        <v>#DIV/0!</v>
      </c>
      <c r="J72" s="34">
        <f>AVERAGE(J6:J68)</f>
        <v>29.04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29.04</v>
      </c>
    </row>
    <row r="74" spans="8:10" ht="12.75">
      <c r="H74">
        <f>MIN(H6:H68)</f>
        <v>0</v>
      </c>
      <c r="J74" s="34">
        <f>MIN(J6:J68)</f>
        <v>29.04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4" width="6.7109375" style="0" customWidth="1"/>
    <col min="5" max="5" width="6.7109375" style="25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 s="25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103</v>
      </c>
      <c r="B6">
        <v>300</v>
      </c>
      <c r="C6">
        <v>2</v>
      </c>
      <c r="E6">
        <v>9999</v>
      </c>
      <c r="G6" t="s">
        <v>77</v>
      </c>
      <c r="H6">
        <v>-34</v>
      </c>
      <c r="J6" s="34">
        <v>28.96</v>
      </c>
      <c r="K6" t="s">
        <v>78</v>
      </c>
    </row>
    <row r="7" spans="1:11" ht="12.75">
      <c r="A7" s="4" t="s">
        <v>104</v>
      </c>
      <c r="B7">
        <v>300</v>
      </c>
      <c r="C7">
        <v>2</v>
      </c>
      <c r="E7">
        <v>9999</v>
      </c>
      <c r="G7" t="s">
        <v>77</v>
      </c>
      <c r="H7">
        <v>-34</v>
      </c>
      <c r="J7" s="34">
        <v>28.96</v>
      </c>
      <c r="K7" t="s">
        <v>78</v>
      </c>
    </row>
    <row r="8" spans="1:11" ht="12.75">
      <c r="A8" s="4" t="s">
        <v>105</v>
      </c>
      <c r="B8">
        <v>300</v>
      </c>
      <c r="C8">
        <v>2</v>
      </c>
      <c r="E8">
        <v>9999</v>
      </c>
      <c r="G8" t="s">
        <v>77</v>
      </c>
      <c r="H8">
        <v>-34</v>
      </c>
      <c r="J8" s="34">
        <v>28.96</v>
      </c>
      <c r="K8" t="s">
        <v>78</v>
      </c>
    </row>
    <row r="9" spans="1:11" ht="12.75">
      <c r="A9" s="4" t="s">
        <v>94</v>
      </c>
      <c r="B9">
        <v>300</v>
      </c>
      <c r="C9">
        <v>2</v>
      </c>
      <c r="E9">
        <v>9999</v>
      </c>
      <c r="G9" t="s">
        <v>77</v>
      </c>
      <c r="H9">
        <v>-34</v>
      </c>
      <c r="J9" s="34">
        <v>28.96</v>
      </c>
      <c r="K9" t="s">
        <v>78</v>
      </c>
    </row>
    <row r="10" spans="1:11" ht="12.75">
      <c r="A10" s="4" t="s">
        <v>106</v>
      </c>
      <c r="B10">
        <v>300</v>
      </c>
      <c r="C10">
        <v>2</v>
      </c>
      <c r="E10">
        <v>800</v>
      </c>
      <c r="F10" s="25" t="s">
        <v>107</v>
      </c>
      <c r="G10" t="s">
        <v>77</v>
      </c>
      <c r="H10">
        <v>-34</v>
      </c>
      <c r="J10" s="34">
        <v>28.96</v>
      </c>
      <c r="K10" t="s">
        <v>78</v>
      </c>
    </row>
    <row r="11" spans="1:11" ht="12.75">
      <c r="A11" s="4" t="s">
        <v>92</v>
      </c>
      <c r="B11">
        <v>300</v>
      </c>
      <c r="C11">
        <v>2</v>
      </c>
      <c r="E11">
        <v>1600</v>
      </c>
      <c r="F11" s="25" t="s">
        <v>108</v>
      </c>
      <c r="G11" t="s">
        <v>77</v>
      </c>
      <c r="H11">
        <v>-34</v>
      </c>
      <c r="J11" s="34">
        <v>28.96</v>
      </c>
      <c r="K11" t="s">
        <v>78</v>
      </c>
    </row>
    <row r="12" spans="1:11" ht="12.75">
      <c r="A12" s="4" t="s">
        <v>87</v>
      </c>
      <c r="B12">
        <v>300</v>
      </c>
      <c r="C12">
        <v>2</v>
      </c>
      <c r="E12">
        <v>9999</v>
      </c>
      <c r="G12" t="s">
        <v>77</v>
      </c>
      <c r="H12">
        <v>-34</v>
      </c>
      <c r="J12" s="34">
        <v>28.96</v>
      </c>
      <c r="K12" t="s">
        <v>78</v>
      </c>
    </row>
    <row r="13" spans="1:11" ht="12.75">
      <c r="A13" s="4" t="s">
        <v>101</v>
      </c>
      <c r="B13">
        <v>300</v>
      </c>
      <c r="C13">
        <v>2</v>
      </c>
      <c r="E13">
        <v>9999</v>
      </c>
      <c r="G13" t="s">
        <v>77</v>
      </c>
      <c r="H13">
        <v>-34</v>
      </c>
      <c r="J13" s="34">
        <v>28.96</v>
      </c>
      <c r="K13" t="s">
        <v>78</v>
      </c>
    </row>
    <row r="14" spans="1:11" ht="12.75">
      <c r="A14" s="4" t="s">
        <v>102</v>
      </c>
      <c r="B14">
        <v>300</v>
      </c>
      <c r="C14">
        <v>2</v>
      </c>
      <c r="E14">
        <v>9999</v>
      </c>
      <c r="G14" t="s">
        <v>77</v>
      </c>
      <c r="H14">
        <v>-34</v>
      </c>
      <c r="J14" s="34">
        <v>28.96</v>
      </c>
      <c r="K14" t="s">
        <v>78</v>
      </c>
    </row>
    <row r="15" spans="1:11" ht="12.75">
      <c r="A15" s="4" t="s">
        <v>91</v>
      </c>
      <c r="B15">
        <v>300</v>
      </c>
      <c r="C15">
        <v>2</v>
      </c>
      <c r="E15">
        <v>9999</v>
      </c>
      <c r="G15" t="s">
        <v>77</v>
      </c>
      <c r="H15">
        <v>-34</v>
      </c>
      <c r="J15" s="34">
        <v>28.96</v>
      </c>
      <c r="K15" t="s">
        <v>78</v>
      </c>
    </row>
    <row r="16" spans="1:11" ht="12.75">
      <c r="A16" s="4" t="s">
        <v>93</v>
      </c>
      <c r="B16">
        <v>300</v>
      </c>
      <c r="C16">
        <v>2</v>
      </c>
      <c r="E16">
        <v>9999</v>
      </c>
      <c r="G16" t="s">
        <v>77</v>
      </c>
      <c r="H16">
        <v>-34</v>
      </c>
      <c r="J16" s="34">
        <v>28.96</v>
      </c>
      <c r="K16" t="s">
        <v>78</v>
      </c>
    </row>
    <row r="17" spans="1:11" ht="12.75">
      <c r="A17" s="4" t="s">
        <v>82</v>
      </c>
      <c r="B17">
        <v>300</v>
      </c>
      <c r="C17">
        <v>2</v>
      </c>
      <c r="E17">
        <v>9999</v>
      </c>
      <c r="G17" t="s">
        <v>77</v>
      </c>
      <c r="H17">
        <v>-34</v>
      </c>
      <c r="J17" s="34">
        <v>28.96</v>
      </c>
      <c r="K17" t="s">
        <v>78</v>
      </c>
    </row>
    <row r="67" ht="12.75"/>
    <row r="68" ht="12.75"/>
    <row r="69" ht="12.75"/>
    <row r="70" ht="12.75"/>
    <row r="71" ht="12.75"/>
    <row r="72" spans="2:12" ht="12.75">
      <c r="B72">
        <f>AVERAGE(B6:B68)</f>
        <v>300</v>
      </c>
      <c r="C72">
        <f>AVERAGE(C6:C68)</f>
        <v>2</v>
      </c>
      <c r="D72">
        <f>MAX(D6:D68)</f>
        <v>0</v>
      </c>
      <c r="E72">
        <f>MIN(E6:E68)</f>
        <v>800</v>
      </c>
      <c r="H72">
        <f>AVERAGE(H6:H68)</f>
        <v>-34</v>
      </c>
      <c r="J72" s="34">
        <f>AVERAGE(J6:J68)</f>
        <v>28.959999999999997</v>
      </c>
      <c r="L72" t="e">
        <f>AVERAGE(L6:L68)</f>
        <v>#DIV/0!</v>
      </c>
    </row>
    <row r="73" spans="8:10" ht="12.75">
      <c r="H73">
        <f>MAX(H6:H68)</f>
        <v>-34</v>
      </c>
      <c r="J73" s="34">
        <f>MAX(J6:J68)</f>
        <v>28.96</v>
      </c>
    </row>
    <row r="74" spans="8:10" ht="12.75">
      <c r="H74">
        <f>MIN(H6:H68)</f>
        <v>-34</v>
      </c>
      <c r="J74" s="34">
        <f>MIN(J6:J68)</f>
        <v>28.96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E1">
      <selection activeCell="K9" sqref="K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89</v>
      </c>
      <c r="C6">
        <v>0</v>
      </c>
      <c r="E6">
        <v>9999</v>
      </c>
      <c r="G6" t="s">
        <v>77</v>
      </c>
      <c r="H6">
        <v>-30</v>
      </c>
      <c r="J6" s="34">
        <v>29.03</v>
      </c>
      <c r="K6" t="s">
        <v>78</v>
      </c>
    </row>
    <row r="7" spans="1:11" ht="12.75">
      <c r="A7" s="4" t="s">
        <v>87</v>
      </c>
      <c r="C7">
        <v>0</v>
      </c>
      <c r="E7">
        <v>9999</v>
      </c>
      <c r="G7" t="s">
        <v>77</v>
      </c>
      <c r="H7">
        <v>-30</v>
      </c>
      <c r="J7" s="34">
        <v>29.03</v>
      </c>
      <c r="K7" t="s">
        <v>78</v>
      </c>
    </row>
    <row r="8" spans="1:11" ht="12.75">
      <c r="A8" s="4" t="s">
        <v>101</v>
      </c>
      <c r="C8">
        <v>0</v>
      </c>
      <c r="E8">
        <v>9999</v>
      </c>
      <c r="G8" t="s">
        <v>77</v>
      </c>
      <c r="H8">
        <v>-30</v>
      </c>
      <c r="J8" s="34">
        <v>29.03</v>
      </c>
      <c r="K8" t="s">
        <v>78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-30</v>
      </c>
      <c r="J72" s="34">
        <f>AVERAGE(J6:J68)</f>
        <v>29.03</v>
      </c>
      <c r="L72" t="e">
        <f>AVERAGE(L6:L68)</f>
        <v>#DIV/0!</v>
      </c>
    </row>
    <row r="73" spans="8:10" ht="12.75">
      <c r="H73">
        <f>MAX(H6:H68)</f>
        <v>-30</v>
      </c>
      <c r="J73" s="34">
        <f>MAX(J6:J68)</f>
        <v>29.03</v>
      </c>
    </row>
    <row r="74" spans="8:10" ht="12.75">
      <c r="H74">
        <f>MIN(H6:H68)</f>
        <v>-30</v>
      </c>
      <c r="J74" s="34">
        <f>MIN(J6:J68)</f>
        <v>29.03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E1">
      <selection activeCell="J6" sqref="J6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103</v>
      </c>
      <c r="C6">
        <v>0</v>
      </c>
      <c r="E6">
        <v>9999</v>
      </c>
      <c r="G6" t="s">
        <v>77</v>
      </c>
      <c r="H6">
        <v>-35</v>
      </c>
      <c r="J6" s="34">
        <v>28.99</v>
      </c>
      <c r="K6" t="s">
        <v>78</v>
      </c>
    </row>
    <row r="7" spans="1:11" ht="12.75">
      <c r="A7" s="4" t="s">
        <v>104</v>
      </c>
      <c r="C7">
        <v>0</v>
      </c>
      <c r="E7">
        <v>9999</v>
      </c>
      <c r="G7" t="s">
        <v>77</v>
      </c>
      <c r="H7">
        <v>-35</v>
      </c>
      <c r="J7" s="34">
        <v>28.99</v>
      </c>
      <c r="K7" t="s">
        <v>78</v>
      </c>
    </row>
    <row r="8" spans="1:11" ht="12.75">
      <c r="A8" s="4" t="s">
        <v>105</v>
      </c>
      <c r="C8">
        <v>0</v>
      </c>
      <c r="E8">
        <v>9999</v>
      </c>
      <c r="G8" t="s">
        <v>77</v>
      </c>
      <c r="H8">
        <v>-35</v>
      </c>
      <c r="J8" s="34">
        <v>28.99</v>
      </c>
      <c r="K8" t="s">
        <v>78</v>
      </c>
    </row>
    <row r="9" spans="1:11" ht="12.75">
      <c r="A9" s="4" t="s">
        <v>94</v>
      </c>
      <c r="C9">
        <v>0</v>
      </c>
      <c r="E9">
        <v>9999</v>
      </c>
      <c r="G9" t="s">
        <v>77</v>
      </c>
      <c r="H9">
        <v>-35</v>
      </c>
      <c r="J9" s="34">
        <v>28.99</v>
      </c>
      <c r="K9" t="s">
        <v>78</v>
      </c>
    </row>
    <row r="10" spans="1:11" ht="12.75">
      <c r="A10" s="4" t="s">
        <v>106</v>
      </c>
      <c r="C10">
        <v>0</v>
      </c>
      <c r="E10">
        <v>9999</v>
      </c>
      <c r="G10" t="s">
        <v>77</v>
      </c>
      <c r="H10">
        <v>-35</v>
      </c>
      <c r="J10" s="34">
        <v>28.99</v>
      </c>
      <c r="K10" t="s">
        <v>78</v>
      </c>
    </row>
    <row r="11" spans="1:11" ht="12.75">
      <c r="A11" s="4" t="s">
        <v>88</v>
      </c>
      <c r="C11">
        <v>0</v>
      </c>
      <c r="E11">
        <v>9999</v>
      </c>
      <c r="G11" t="s">
        <v>77</v>
      </c>
      <c r="H11">
        <v>-35</v>
      </c>
      <c r="J11" s="34">
        <v>28.99</v>
      </c>
      <c r="K11" t="s">
        <v>78</v>
      </c>
    </row>
    <row r="12" spans="1:11" ht="12.75">
      <c r="A12" s="4" t="s">
        <v>92</v>
      </c>
      <c r="C12">
        <v>0</v>
      </c>
      <c r="E12">
        <v>9999</v>
      </c>
      <c r="G12" t="s">
        <v>77</v>
      </c>
      <c r="H12">
        <v>-35</v>
      </c>
      <c r="J12" s="34">
        <v>28.99</v>
      </c>
      <c r="K12" t="s">
        <v>78</v>
      </c>
    </row>
    <row r="13" spans="1:11" ht="12.75">
      <c r="A13" s="4" t="s">
        <v>89</v>
      </c>
      <c r="C13">
        <v>0</v>
      </c>
      <c r="E13">
        <v>9999</v>
      </c>
      <c r="G13" t="s">
        <v>77</v>
      </c>
      <c r="H13">
        <v>-35</v>
      </c>
      <c r="J13" s="34">
        <v>28.99</v>
      </c>
      <c r="K13" t="s">
        <v>78</v>
      </c>
    </row>
    <row r="14" spans="1:11" ht="12.75">
      <c r="A14" s="4" t="s">
        <v>87</v>
      </c>
      <c r="C14">
        <v>0</v>
      </c>
      <c r="E14">
        <v>9999</v>
      </c>
      <c r="G14" t="s">
        <v>77</v>
      </c>
      <c r="H14">
        <v>-35</v>
      </c>
      <c r="J14" s="34">
        <v>28.99</v>
      </c>
      <c r="K14" t="s">
        <v>78</v>
      </c>
    </row>
    <row r="15" spans="1:11" ht="12.75">
      <c r="A15" s="4" t="s">
        <v>101</v>
      </c>
      <c r="C15">
        <v>0</v>
      </c>
      <c r="E15">
        <v>9999</v>
      </c>
      <c r="G15" t="s">
        <v>77</v>
      </c>
      <c r="H15">
        <v>-35</v>
      </c>
      <c r="J15" s="34">
        <v>28.99</v>
      </c>
      <c r="K15" t="s">
        <v>78</v>
      </c>
    </row>
    <row r="16" spans="1:11" ht="12.75">
      <c r="A16" s="4" t="s">
        <v>102</v>
      </c>
      <c r="C16">
        <v>0</v>
      </c>
      <c r="E16">
        <v>9999</v>
      </c>
      <c r="G16" t="s">
        <v>77</v>
      </c>
      <c r="H16">
        <v>-35</v>
      </c>
      <c r="J16" s="34">
        <v>28.99</v>
      </c>
      <c r="K16" t="s">
        <v>78</v>
      </c>
    </row>
    <row r="17" spans="1:11" ht="12.75">
      <c r="A17" s="4" t="s">
        <v>91</v>
      </c>
      <c r="C17">
        <v>0</v>
      </c>
      <c r="E17">
        <v>9999</v>
      </c>
      <c r="G17" t="s">
        <v>77</v>
      </c>
      <c r="H17">
        <v>-35</v>
      </c>
      <c r="J17" s="34">
        <v>28.99</v>
      </c>
      <c r="K17" t="s">
        <v>78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-35</v>
      </c>
      <c r="J72" s="34">
        <f>AVERAGE(J6:J68)</f>
        <v>28.990000000000006</v>
      </c>
      <c r="L72" t="e">
        <f>AVERAGE(L6:L68)</f>
        <v>#DIV/0!</v>
      </c>
    </row>
    <row r="73" spans="8:10" ht="12.75">
      <c r="H73">
        <f>MAX(H6:H68)</f>
        <v>-35</v>
      </c>
      <c r="J73" s="34">
        <f>MAX(J6:J68)</f>
        <v>28.99</v>
      </c>
    </row>
    <row r="74" spans="8:10" ht="12.75">
      <c r="H74">
        <f>MIN(H6:H68)</f>
        <v>-35</v>
      </c>
      <c r="J74" s="34">
        <f>MIN(J6:J68)</f>
        <v>28.99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3" sqref="K13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103</v>
      </c>
      <c r="B6">
        <v>10</v>
      </c>
      <c r="C6">
        <v>4</v>
      </c>
      <c r="E6">
        <v>9999</v>
      </c>
      <c r="G6" t="s">
        <v>77</v>
      </c>
      <c r="H6">
        <v>-36</v>
      </c>
      <c r="J6" s="34">
        <v>28.9</v>
      </c>
      <c r="K6" t="s">
        <v>78</v>
      </c>
    </row>
    <row r="7" spans="1:11" ht="12.75">
      <c r="A7" s="4" t="s">
        <v>104</v>
      </c>
      <c r="B7">
        <v>10</v>
      </c>
      <c r="C7">
        <v>4</v>
      </c>
      <c r="E7">
        <v>9999</v>
      </c>
      <c r="G7" t="s">
        <v>77</v>
      </c>
      <c r="H7">
        <v>-36</v>
      </c>
      <c r="J7" s="34">
        <v>28.9</v>
      </c>
      <c r="K7" t="s">
        <v>78</v>
      </c>
    </row>
    <row r="8" spans="1:11" ht="12.75">
      <c r="A8" s="4" t="s">
        <v>106</v>
      </c>
      <c r="B8">
        <v>10</v>
      </c>
      <c r="C8">
        <v>4</v>
      </c>
      <c r="E8">
        <v>9999</v>
      </c>
      <c r="G8" t="s">
        <v>77</v>
      </c>
      <c r="H8">
        <v>-36</v>
      </c>
      <c r="J8" s="34">
        <v>28.9</v>
      </c>
      <c r="K8" t="s">
        <v>78</v>
      </c>
    </row>
    <row r="9" spans="1:11" ht="12.75">
      <c r="A9" s="4" t="s">
        <v>88</v>
      </c>
      <c r="B9">
        <v>10</v>
      </c>
      <c r="C9">
        <v>4</v>
      </c>
      <c r="E9">
        <v>9999</v>
      </c>
      <c r="G9" t="s">
        <v>77</v>
      </c>
      <c r="H9">
        <v>-36</v>
      </c>
      <c r="J9" s="34">
        <v>28.9</v>
      </c>
      <c r="K9" t="s">
        <v>78</v>
      </c>
    </row>
    <row r="10" spans="1:11" ht="12.75">
      <c r="A10" s="4" t="s">
        <v>92</v>
      </c>
      <c r="B10">
        <v>10</v>
      </c>
      <c r="C10">
        <v>4</v>
      </c>
      <c r="E10">
        <v>9999</v>
      </c>
      <c r="G10" t="s">
        <v>77</v>
      </c>
      <c r="H10">
        <v>-36</v>
      </c>
      <c r="J10" s="34">
        <v>28.9</v>
      </c>
      <c r="K10" t="s">
        <v>78</v>
      </c>
    </row>
    <row r="11" spans="1:11" ht="12.75">
      <c r="A11" s="4" t="s">
        <v>90</v>
      </c>
      <c r="B11">
        <v>10</v>
      </c>
      <c r="C11">
        <v>4</v>
      </c>
      <c r="E11">
        <v>9999</v>
      </c>
      <c r="G11" t="s">
        <v>77</v>
      </c>
      <c r="H11">
        <v>-36</v>
      </c>
      <c r="J11" s="34">
        <v>28.9</v>
      </c>
      <c r="K11" t="s">
        <v>78</v>
      </c>
    </row>
    <row r="12" spans="1:11" ht="12.75">
      <c r="A12" s="4" t="s">
        <v>87</v>
      </c>
      <c r="B12">
        <v>10</v>
      </c>
      <c r="C12">
        <v>4</v>
      </c>
      <c r="E12">
        <v>9999</v>
      </c>
      <c r="G12" t="s">
        <v>77</v>
      </c>
      <c r="H12">
        <v>-36</v>
      </c>
      <c r="J12" s="34">
        <v>28.9</v>
      </c>
      <c r="K12" t="s">
        <v>78</v>
      </c>
    </row>
    <row r="67" ht="12.75"/>
    <row r="68" ht="12.75"/>
    <row r="69" ht="12.75"/>
    <row r="70" ht="12.75"/>
    <row r="71" ht="12.75"/>
    <row r="72" spans="2:12" ht="12.75">
      <c r="B72">
        <f>AVERAGE(B6:B68)</f>
        <v>10</v>
      </c>
      <c r="C72">
        <f>AVERAGE(C6:C68)</f>
        <v>4</v>
      </c>
      <c r="D72">
        <f>MAX(D6:D68)</f>
        <v>0</v>
      </c>
      <c r="E72">
        <f>MIN(E6:E68)</f>
        <v>9999</v>
      </c>
      <c r="H72">
        <f>AVERAGE(H6:H68)</f>
        <v>-36</v>
      </c>
      <c r="J72" s="34">
        <f>AVERAGE(J6:J68)</f>
        <v>28.900000000000002</v>
      </c>
      <c r="L72" t="e">
        <f>AVERAGE(L6:L68)</f>
        <v>#DIV/0!</v>
      </c>
    </row>
    <row r="73" spans="8:10" ht="12.75">
      <c r="H73">
        <f>MAX(H6:H68)</f>
        <v>-36</v>
      </c>
      <c r="J73" s="34">
        <f>MAX(J6:J68)</f>
        <v>28.9</v>
      </c>
    </row>
    <row r="74" spans="8:10" ht="12.75">
      <c r="H74">
        <f>MIN(H6:H68)</f>
        <v>-36</v>
      </c>
      <c r="J74" s="34">
        <f>MIN(J6:J68)</f>
        <v>28.9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0" sqref="K10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81</v>
      </c>
      <c r="B6">
        <v>330</v>
      </c>
      <c r="C6">
        <v>5</v>
      </c>
      <c r="E6">
        <v>9999</v>
      </c>
      <c r="G6" t="s">
        <v>77</v>
      </c>
      <c r="H6">
        <v>-30</v>
      </c>
      <c r="J6" s="34">
        <v>29.02</v>
      </c>
      <c r="K6" t="s">
        <v>78</v>
      </c>
    </row>
    <row r="7" spans="1:11" ht="12.75">
      <c r="A7" s="4" t="s">
        <v>82</v>
      </c>
      <c r="B7">
        <v>340</v>
      </c>
      <c r="C7">
        <v>2</v>
      </c>
      <c r="E7">
        <v>9999</v>
      </c>
      <c r="G7" t="s">
        <v>77</v>
      </c>
      <c r="H7">
        <v>-30</v>
      </c>
      <c r="J7" s="34">
        <v>28.99</v>
      </c>
      <c r="K7" t="s">
        <v>78</v>
      </c>
    </row>
    <row r="8" spans="1:11" ht="12.75">
      <c r="A8" s="4" t="s">
        <v>83</v>
      </c>
      <c r="B8">
        <v>340</v>
      </c>
      <c r="C8">
        <v>2</v>
      </c>
      <c r="E8">
        <v>9999</v>
      </c>
      <c r="G8" t="s">
        <v>77</v>
      </c>
      <c r="H8">
        <v>-30</v>
      </c>
      <c r="J8" s="34">
        <v>28.99</v>
      </c>
      <c r="K8" t="s">
        <v>78</v>
      </c>
    </row>
    <row r="9" spans="1:11" ht="12.75">
      <c r="A9" s="4" t="s">
        <v>84</v>
      </c>
      <c r="B9">
        <v>340</v>
      </c>
      <c r="C9">
        <v>2</v>
      </c>
      <c r="E9">
        <v>9999</v>
      </c>
      <c r="G9" t="s">
        <v>77</v>
      </c>
      <c r="H9">
        <v>-30</v>
      </c>
      <c r="J9" s="34">
        <v>28.99</v>
      </c>
      <c r="K9" t="s">
        <v>78</v>
      </c>
    </row>
    <row r="67" ht="12.75"/>
    <row r="68" ht="12.75"/>
    <row r="69" ht="12.75"/>
    <row r="70" ht="12.75"/>
    <row r="71" ht="12.75"/>
    <row r="72" spans="2:12" ht="12.75">
      <c r="B72">
        <f>AVERAGE(B6:B68)</f>
        <v>337.5</v>
      </c>
      <c r="C72">
        <f>AVERAGE(C6:C68)</f>
        <v>2.75</v>
      </c>
      <c r="D72">
        <f>MAX(D6:D68)</f>
        <v>0</v>
      </c>
      <c r="E72">
        <f>MIN(E6:E68)</f>
        <v>9999</v>
      </c>
      <c r="H72">
        <f>AVERAGE(H6:H68)</f>
        <v>-30</v>
      </c>
      <c r="J72" s="34">
        <f>AVERAGE(J6:J68)</f>
        <v>28.9975</v>
      </c>
      <c r="L72" t="e">
        <f>AVERAGE(L6:L68)</f>
        <v>#DIV/0!</v>
      </c>
    </row>
    <row r="73" spans="8:10" ht="12.75">
      <c r="H73">
        <f>MAX(H6:H68)</f>
        <v>-30</v>
      </c>
      <c r="J73" s="34">
        <f>MAX(J6:J68)</f>
        <v>29.02</v>
      </c>
    </row>
    <row r="74" spans="8:10" ht="12.75">
      <c r="H74">
        <f>MIN(H6:H68)</f>
        <v>-30</v>
      </c>
      <c r="J74" s="34">
        <f>MIN(J6:J68)</f>
        <v>28.99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V52"/>
  <sheetViews>
    <sheetView tabSelected="1" zoomScale="75" zoomScaleNormal="75" workbookViewId="0" topLeftCell="U1">
      <selection activeCell="AU31" sqref="AU31"/>
    </sheetView>
  </sheetViews>
  <sheetFormatPr defaultColWidth="9.140625" defaultRowHeight="12.75"/>
  <cols>
    <col min="1" max="1" width="3.8515625" style="0" bestFit="1" customWidth="1"/>
    <col min="2" max="3" width="6.140625" style="0" bestFit="1" customWidth="1"/>
    <col min="4" max="4" width="5.28125" style="14" customWidth="1"/>
    <col min="5" max="5" width="4.7109375" style="0" customWidth="1"/>
    <col min="6" max="6" width="4.8515625" style="0" customWidth="1"/>
    <col min="7" max="7" width="4.57421875" style="0" customWidth="1"/>
    <col min="8" max="9" width="4.140625" style="0" bestFit="1" customWidth="1"/>
    <col min="10" max="11" width="4.57421875" style="0" customWidth="1"/>
    <col min="12" max="12" width="4.140625" style="0" customWidth="1"/>
    <col min="13" max="20" width="4.140625" style="0" bestFit="1" customWidth="1"/>
    <col min="21" max="21" width="6.140625" style="0" customWidth="1"/>
    <col min="22" max="23" width="5.7109375" style="14" customWidth="1"/>
    <col min="24" max="24" width="5.00390625" style="0" customWidth="1"/>
    <col min="25" max="25" width="4.140625" style="0" customWidth="1"/>
    <col min="26" max="26" width="3.8515625" style="0" hidden="1" customWidth="1"/>
    <col min="27" max="27" width="3.7109375" style="0" customWidth="1"/>
    <col min="28" max="39" width="4.140625" style="0" bestFit="1" customWidth="1"/>
    <col min="40" max="41" width="5.7109375" style="0" customWidth="1"/>
    <col min="42" max="42" width="5.421875" style="3" customWidth="1"/>
  </cols>
  <sheetData>
    <row r="1" spans="1:42" ht="12.75">
      <c r="A1" s="1"/>
      <c r="E1" s="44" t="s">
        <v>15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3"/>
      <c r="S1" s="3"/>
      <c r="T1" s="3"/>
      <c r="AA1" s="70" t="s">
        <v>29</v>
      </c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2"/>
      <c r="AN1" s="5"/>
      <c r="AO1" s="5"/>
      <c r="AP1" s="17"/>
    </row>
    <row r="2" spans="1:42" ht="12.75">
      <c r="A2" s="40" t="s">
        <v>13</v>
      </c>
      <c r="B2" s="40"/>
      <c r="C2" s="40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  <c r="R2" s="3"/>
      <c r="S2" s="60" t="s">
        <v>22</v>
      </c>
      <c r="T2" s="61"/>
      <c r="V2" s="62" t="s">
        <v>23</v>
      </c>
      <c r="W2" s="63"/>
      <c r="X2" s="63"/>
      <c r="AA2" s="73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5"/>
      <c r="AN2" s="5"/>
      <c r="AO2" s="82" t="s">
        <v>22</v>
      </c>
      <c r="AP2" s="82"/>
    </row>
    <row r="3" spans="1:42" ht="12.75">
      <c r="A3" s="1"/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3"/>
      <c r="S3" s="61"/>
      <c r="T3" s="61"/>
      <c r="AA3" s="76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/>
      <c r="AN3" s="5"/>
      <c r="AO3" s="82"/>
      <c r="AP3" s="82"/>
    </row>
    <row r="4" spans="1:45" ht="12.75">
      <c r="A4" s="6"/>
      <c r="E4" s="53" t="s">
        <v>16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4"/>
      <c r="R4" s="3"/>
      <c r="S4" s="3"/>
      <c r="T4" s="3"/>
      <c r="AB4" s="79" t="s">
        <v>30</v>
      </c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1"/>
      <c r="AN4" s="5"/>
      <c r="AO4" s="5"/>
      <c r="AP4" s="17"/>
      <c r="AQ4" s="68" t="s">
        <v>36</v>
      </c>
      <c r="AR4" s="68" t="s">
        <v>37</v>
      </c>
      <c r="AS4" s="68" t="s">
        <v>37</v>
      </c>
    </row>
    <row r="5" spans="1:46" ht="12.75">
      <c r="A5" s="1"/>
      <c r="B5" s="41" t="s">
        <v>14</v>
      </c>
      <c r="C5" s="42"/>
      <c r="D5" s="43"/>
      <c r="E5" s="53" t="s">
        <v>17</v>
      </c>
      <c r="F5" s="54"/>
      <c r="G5" s="54"/>
      <c r="H5" s="55"/>
      <c r="I5" s="53" t="s">
        <v>18</v>
      </c>
      <c r="J5" s="54"/>
      <c r="K5" s="54"/>
      <c r="L5" s="55"/>
      <c r="M5" s="53" t="s">
        <v>19</v>
      </c>
      <c r="N5" s="54"/>
      <c r="O5" s="54"/>
      <c r="P5" s="55"/>
      <c r="Q5" s="56" t="s">
        <v>20</v>
      </c>
      <c r="R5" s="57"/>
      <c r="S5" s="57"/>
      <c r="T5" s="57"/>
      <c r="U5" s="58" t="s">
        <v>21</v>
      </c>
      <c r="V5" s="64" t="s">
        <v>24</v>
      </c>
      <c r="W5" s="65"/>
      <c r="X5" s="66" t="s">
        <v>27</v>
      </c>
      <c r="Y5" s="67"/>
      <c r="AA5" s="68" t="s">
        <v>28</v>
      </c>
      <c r="AB5" s="79" t="s">
        <v>32</v>
      </c>
      <c r="AC5" s="80"/>
      <c r="AD5" s="80"/>
      <c r="AE5" s="81"/>
      <c r="AF5" s="79" t="s">
        <v>31</v>
      </c>
      <c r="AG5" s="80"/>
      <c r="AH5" s="80"/>
      <c r="AI5" s="81"/>
      <c r="AJ5" s="79" t="s">
        <v>33</v>
      </c>
      <c r="AK5" s="80"/>
      <c r="AL5" s="80"/>
      <c r="AM5" s="81"/>
      <c r="AN5" s="83" t="s">
        <v>34</v>
      </c>
      <c r="AO5" s="84"/>
      <c r="AP5" s="84"/>
      <c r="AQ5" s="85"/>
      <c r="AR5" s="85"/>
      <c r="AS5" s="85"/>
      <c r="AT5" s="68" t="s">
        <v>38</v>
      </c>
    </row>
    <row r="6" spans="1:47" ht="12.75">
      <c r="A6" s="7" t="s">
        <v>0</v>
      </c>
      <c r="B6" t="s">
        <v>1</v>
      </c>
      <c r="C6" t="s">
        <v>2</v>
      </c>
      <c r="D6" s="14" t="s">
        <v>3</v>
      </c>
      <c r="E6" s="8" t="s">
        <v>4</v>
      </c>
      <c r="F6" s="9" t="s">
        <v>5</v>
      </c>
      <c r="G6" s="9" t="s">
        <v>6</v>
      </c>
      <c r="H6" s="9" t="s">
        <v>7</v>
      </c>
      <c r="I6" s="8" t="s">
        <v>4</v>
      </c>
      <c r="J6" s="9" t="s">
        <v>5</v>
      </c>
      <c r="K6" s="9" t="s">
        <v>6</v>
      </c>
      <c r="L6" s="9" t="s">
        <v>7</v>
      </c>
      <c r="M6" s="8" t="s">
        <v>4</v>
      </c>
      <c r="N6" s="9" t="s">
        <v>5</v>
      </c>
      <c r="O6" s="8" t="s">
        <v>6</v>
      </c>
      <c r="P6" s="9" t="s">
        <v>7</v>
      </c>
      <c r="Q6" s="9" t="s">
        <v>4</v>
      </c>
      <c r="R6" s="9" t="s">
        <v>5</v>
      </c>
      <c r="S6" s="9" t="s">
        <v>6</v>
      </c>
      <c r="T6" s="9" t="s">
        <v>7</v>
      </c>
      <c r="U6" s="59"/>
      <c r="V6" s="38" t="s">
        <v>25</v>
      </c>
      <c r="W6" s="39" t="s">
        <v>26</v>
      </c>
      <c r="X6" s="35" t="s">
        <v>25</v>
      </c>
      <c r="Y6" s="36" t="s">
        <v>26</v>
      </c>
      <c r="AA6" s="69"/>
      <c r="AB6" s="8" t="s">
        <v>4</v>
      </c>
      <c r="AC6" s="8" t="s">
        <v>5</v>
      </c>
      <c r="AD6" s="8" t="s">
        <v>6</v>
      </c>
      <c r="AE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 t="s">
        <v>4</v>
      </c>
      <c r="AK6" s="9" t="s">
        <v>5</v>
      </c>
      <c r="AL6" s="9" t="s">
        <v>6</v>
      </c>
      <c r="AM6" s="9" t="s">
        <v>7</v>
      </c>
      <c r="AN6" s="5" t="s">
        <v>8</v>
      </c>
      <c r="AO6" s="5" t="s">
        <v>9</v>
      </c>
      <c r="AP6" s="17" t="s">
        <v>3</v>
      </c>
      <c r="AQ6" s="69"/>
      <c r="AR6" s="69"/>
      <c r="AS6" s="69"/>
      <c r="AT6" s="69"/>
      <c r="AU6" t="s">
        <v>10</v>
      </c>
    </row>
    <row r="7" spans="1:48" ht="12.75">
      <c r="A7" s="10">
        <v>1</v>
      </c>
      <c r="B7" s="11"/>
      <c r="E7" s="2"/>
      <c r="F7" s="3"/>
      <c r="G7" s="3"/>
      <c r="H7" s="3"/>
      <c r="I7" s="2"/>
      <c r="J7" s="3"/>
      <c r="K7" s="3"/>
      <c r="L7" s="3"/>
      <c r="M7" s="2"/>
      <c r="N7" s="3"/>
      <c r="O7" s="2"/>
      <c r="P7" s="2"/>
      <c r="Q7" s="12"/>
      <c r="R7" s="13"/>
      <c r="S7" s="13"/>
      <c r="T7" s="13"/>
      <c r="X7" s="11"/>
      <c r="Y7" s="11"/>
      <c r="Z7" s="1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5"/>
      <c r="AO7" s="5"/>
      <c r="AP7" s="17"/>
      <c r="AR7" s="5"/>
      <c r="AV7" t="s">
        <v>79</v>
      </c>
    </row>
    <row r="8" spans="1:44" ht="12.75">
      <c r="A8" s="10">
        <v>2</v>
      </c>
      <c r="B8" s="3" t="s">
        <v>80</v>
      </c>
      <c r="C8" s="3" t="s">
        <v>80</v>
      </c>
      <c r="D8" s="2" t="s">
        <v>80</v>
      </c>
      <c r="E8" s="2"/>
      <c r="F8" s="3"/>
      <c r="G8" s="3"/>
      <c r="H8" s="3"/>
      <c r="I8" s="2"/>
      <c r="J8" s="3"/>
      <c r="K8" s="3"/>
      <c r="L8" s="3"/>
      <c r="M8" s="2"/>
      <c r="N8" s="3"/>
      <c r="O8" s="2"/>
      <c r="P8" s="2"/>
      <c r="Q8" s="12"/>
      <c r="R8" s="13"/>
      <c r="S8" s="13"/>
      <c r="T8" s="13"/>
      <c r="U8">
        <f>Jan2!$E$72</f>
        <v>9999</v>
      </c>
      <c r="W8" s="14">
        <f>Jan2!$C$72</f>
        <v>0</v>
      </c>
      <c r="X8" s="3"/>
      <c r="Y8">
        <f>Jan2!$D$72</f>
        <v>0</v>
      </c>
      <c r="Z8" s="1"/>
      <c r="AA8" s="15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6">
        <f>Jan2!$J$73</f>
        <v>29.04</v>
      </c>
      <c r="AO8" s="17">
        <f>Jan2!$J$74</f>
        <v>29.04</v>
      </c>
      <c r="AP8" s="17">
        <f>Jan2!$J$72</f>
        <v>29.04</v>
      </c>
      <c r="AQ8">
        <v>1</v>
      </c>
      <c r="AR8" s="5">
        <f aca="true" t="shared" si="0" ref="AR8:AR37">SUM(AN8-AO8)</f>
        <v>0</v>
      </c>
    </row>
    <row r="9" spans="1:45" ht="12.75">
      <c r="A9" s="10">
        <v>3</v>
      </c>
      <c r="B9">
        <f>Jan3!$H$73</f>
        <v>-30</v>
      </c>
      <c r="C9">
        <f>Jan3!$H$74</f>
        <v>-30</v>
      </c>
      <c r="D9" s="14">
        <f>Jan3!$H$72</f>
        <v>-30</v>
      </c>
      <c r="E9" s="2"/>
      <c r="F9" s="3"/>
      <c r="G9" s="3"/>
      <c r="H9" s="3"/>
      <c r="I9" s="2"/>
      <c r="J9" s="3"/>
      <c r="K9" s="3"/>
      <c r="L9" s="3"/>
      <c r="M9" s="2"/>
      <c r="N9" s="3"/>
      <c r="O9" s="2"/>
      <c r="P9" s="2"/>
      <c r="Q9" s="12"/>
      <c r="R9" s="13"/>
      <c r="S9" s="13"/>
      <c r="T9" s="13"/>
      <c r="U9">
        <f>Jan3!$E$72</f>
        <v>9999</v>
      </c>
      <c r="V9" s="14">
        <f>Jan3!$B$72</f>
        <v>337.5</v>
      </c>
      <c r="W9" s="14">
        <f>Jan3!$C$72</f>
        <v>2.75</v>
      </c>
      <c r="X9" s="3"/>
      <c r="Y9" s="11">
        <f>Jan3!$D$72</f>
        <v>0</v>
      </c>
      <c r="Z9" s="1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5">
        <f>Jan3!$J$73</f>
        <v>29.02</v>
      </c>
      <c r="AO9" s="5">
        <f>Jan3!$J$74</f>
        <v>28.99</v>
      </c>
      <c r="AP9" s="17">
        <f>Jan3!$J$72</f>
        <v>28.9975</v>
      </c>
      <c r="AQ9">
        <v>4</v>
      </c>
      <c r="AR9" s="5">
        <f t="shared" si="0"/>
        <v>0.030000000000001137</v>
      </c>
      <c r="AS9">
        <f aca="true" t="shared" si="1" ref="AS9:AS37">SUM(B9-C9)</f>
        <v>0</v>
      </c>
    </row>
    <row r="10" spans="1:44" ht="12.75">
      <c r="A10" s="10">
        <v>4</v>
      </c>
      <c r="B10" s="19" t="s">
        <v>85</v>
      </c>
      <c r="C10" s="3" t="s">
        <v>85</v>
      </c>
      <c r="D10" s="2" t="s">
        <v>85</v>
      </c>
      <c r="E10" s="2"/>
      <c r="F10" s="3"/>
      <c r="G10" s="3"/>
      <c r="H10" s="3"/>
      <c r="I10" s="2"/>
      <c r="J10" s="3"/>
      <c r="K10" s="3"/>
      <c r="L10" s="3"/>
      <c r="M10" s="2"/>
      <c r="N10" s="3"/>
      <c r="O10" s="2"/>
      <c r="P10" s="2"/>
      <c r="Q10" s="12"/>
      <c r="R10" s="13"/>
      <c r="S10" s="13"/>
      <c r="T10" s="13"/>
      <c r="U10">
        <f>Jan4!$E$72</f>
        <v>9999</v>
      </c>
      <c r="W10" s="14">
        <f>Jan4!$C$72</f>
        <v>0</v>
      </c>
      <c r="X10" s="3"/>
      <c r="Y10">
        <f>Jan4!$D$72</f>
        <v>0</v>
      </c>
      <c r="Z10" s="1"/>
      <c r="AA10" s="15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6">
        <f>Jan4!$J$73</f>
        <v>28.99</v>
      </c>
      <c r="AO10" s="17">
        <f>Jan4!$J$74</f>
        <v>28.99</v>
      </c>
      <c r="AP10" s="17">
        <f>Jan4!$J$72</f>
        <v>28.99</v>
      </c>
      <c r="AQ10">
        <v>1</v>
      </c>
      <c r="AR10" s="5">
        <f t="shared" si="0"/>
        <v>0</v>
      </c>
    </row>
    <row r="11" spans="1:45" ht="12.75">
      <c r="A11" s="10">
        <v>5</v>
      </c>
      <c r="B11" s="19">
        <v>-28</v>
      </c>
      <c r="C11" s="3">
        <v>-28</v>
      </c>
      <c r="D11" s="2">
        <v>-28</v>
      </c>
      <c r="E11" s="2"/>
      <c r="F11" s="3"/>
      <c r="G11" s="3"/>
      <c r="H11" s="3"/>
      <c r="I11" s="2"/>
      <c r="J11" s="3"/>
      <c r="K11" s="3"/>
      <c r="L11" s="3"/>
      <c r="M11" s="2"/>
      <c r="N11" s="3"/>
      <c r="O11" s="2"/>
      <c r="P11" s="2"/>
      <c r="Q11" s="12"/>
      <c r="R11" s="13"/>
      <c r="S11" s="13"/>
      <c r="T11" s="13"/>
      <c r="U11">
        <f>Jan5!$E$72</f>
        <v>9999</v>
      </c>
      <c r="W11" s="14">
        <f>Jan5!$C$72</f>
        <v>0</v>
      </c>
      <c r="X11" s="3"/>
      <c r="Y11" s="11">
        <f>Jan5!$D$72</f>
        <v>0</v>
      </c>
      <c r="Z11" s="1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5">
        <f>Jan5!$J$73</f>
        <v>28.66</v>
      </c>
      <c r="AO11" s="5">
        <f>Jan5!$J$74</f>
        <v>28.66</v>
      </c>
      <c r="AP11" s="17">
        <f>Jan5!$J$72</f>
        <v>28.66</v>
      </c>
      <c r="AQ11">
        <v>1</v>
      </c>
      <c r="AR11" s="5">
        <f t="shared" si="0"/>
        <v>0</v>
      </c>
      <c r="AS11">
        <v>0</v>
      </c>
    </row>
    <row r="12" spans="1:45" ht="12.75">
      <c r="A12" s="10">
        <v>6</v>
      </c>
      <c r="B12">
        <f>Jan6!$H$73</f>
        <v>-32</v>
      </c>
      <c r="C12">
        <f>Jan6!$H$74</f>
        <v>-32</v>
      </c>
      <c r="D12" s="14">
        <f>Jan6!$H$72</f>
        <v>-32</v>
      </c>
      <c r="E12" s="2"/>
      <c r="F12" s="3"/>
      <c r="G12" s="3"/>
      <c r="H12" s="3"/>
      <c r="I12" s="2"/>
      <c r="J12" s="3"/>
      <c r="K12" s="3"/>
      <c r="L12" s="3"/>
      <c r="M12" s="2"/>
      <c r="N12" s="3"/>
      <c r="O12" s="2"/>
      <c r="P12" s="2"/>
      <c r="Q12" s="13"/>
      <c r="R12" s="18"/>
      <c r="S12" s="3"/>
      <c r="T12" s="13"/>
      <c r="U12">
        <f>Jan6!$E$72</f>
        <v>9999</v>
      </c>
      <c r="V12" s="14">
        <f>Jan6!$B$72</f>
        <v>90</v>
      </c>
      <c r="W12" s="14">
        <f>Jan6!$C$72</f>
        <v>1.6666666666666667</v>
      </c>
      <c r="X12" s="3"/>
      <c r="Y12">
        <f>Jan6!$D$72</f>
        <v>0</v>
      </c>
      <c r="Z12" s="1"/>
      <c r="AA12" s="15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6">
        <f>Jan6!$J$73</f>
        <v>28.69</v>
      </c>
      <c r="AO12" s="17">
        <f>Jan6!$J$74</f>
        <v>28.69</v>
      </c>
      <c r="AP12" s="17">
        <f>Jan6!$J$72</f>
        <v>28.69</v>
      </c>
      <c r="AQ12">
        <v>6</v>
      </c>
      <c r="AR12" s="5">
        <f t="shared" si="0"/>
        <v>0</v>
      </c>
      <c r="AS12">
        <f t="shared" si="1"/>
        <v>0</v>
      </c>
    </row>
    <row r="13" spans="1:44" ht="12.75">
      <c r="A13" s="10">
        <v>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1"/>
      <c r="T13" s="20"/>
      <c r="X13" s="19"/>
      <c r="Y13" s="11"/>
      <c r="Z13" s="22"/>
      <c r="AA13" s="1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5"/>
      <c r="AO13" s="5"/>
      <c r="AP13" s="17"/>
      <c r="AR13" s="5"/>
    </row>
    <row r="14" spans="1:44" ht="12.75">
      <c r="A14" s="10">
        <v>8</v>
      </c>
      <c r="B14" s="11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  <c r="T14" s="20"/>
      <c r="X14" s="19"/>
      <c r="Z14" s="22"/>
      <c r="AA14" s="15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/>
      <c r="AO14" s="17"/>
      <c r="AP14" s="17"/>
      <c r="AR14" s="5"/>
    </row>
    <row r="15" spans="1:44" ht="12.75">
      <c r="A15" s="10">
        <v>9</v>
      </c>
      <c r="B15" s="1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0"/>
      <c r="S15" s="21"/>
      <c r="T15" s="20"/>
      <c r="X15" s="19"/>
      <c r="Y15" s="11"/>
      <c r="Z15" s="22"/>
      <c r="AA15" s="14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5"/>
      <c r="AO15" s="5"/>
      <c r="AP15" s="17"/>
      <c r="AR15" s="5"/>
    </row>
    <row r="16" spans="1:45" ht="12.75">
      <c r="A16" s="10">
        <v>10</v>
      </c>
      <c r="B16">
        <f>Jan10!$H$73</f>
        <v>-37</v>
      </c>
      <c r="C16">
        <f>Jan10!$H$74</f>
        <v>-37</v>
      </c>
      <c r="D16" s="14">
        <f>Jan10!$H$72</f>
        <v>-37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  <c r="T16" s="20"/>
      <c r="U16">
        <f>Jan10!$E$72</f>
        <v>9999</v>
      </c>
      <c r="V16" s="14">
        <f>Jan10!$B$72</f>
        <v>330</v>
      </c>
      <c r="W16" s="14">
        <f>Jan10!$C$72</f>
        <v>2</v>
      </c>
      <c r="X16" s="19"/>
      <c r="Y16">
        <f>Jan10!$D$72</f>
        <v>0</v>
      </c>
      <c r="Z16" s="22"/>
      <c r="AA16" s="15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6">
        <f>Jan10!$J$73</f>
        <v>28.77</v>
      </c>
      <c r="AO16" s="17">
        <f>Jan10!$J$74</f>
        <v>28.77</v>
      </c>
      <c r="AP16" s="17">
        <f>Jan10!$J$72</f>
        <v>28.77</v>
      </c>
      <c r="AQ16">
        <v>5</v>
      </c>
      <c r="AR16" s="5">
        <f t="shared" si="0"/>
        <v>0</v>
      </c>
      <c r="AS16">
        <f t="shared" si="1"/>
        <v>0</v>
      </c>
    </row>
    <row r="17" spans="1:44" ht="12.75">
      <c r="A17" s="10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  <c r="T17" s="20"/>
      <c r="X17" s="19"/>
      <c r="Y17" s="11"/>
      <c r="Z17" s="22"/>
      <c r="AA17" s="14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5"/>
      <c r="AO17" s="5"/>
      <c r="AP17" s="17"/>
      <c r="AR17" s="5"/>
    </row>
    <row r="18" spans="1:46" ht="12.75">
      <c r="A18" s="10">
        <v>12</v>
      </c>
      <c r="B18" s="11">
        <f>Jan12!$H$73</f>
        <v>-26</v>
      </c>
      <c r="C18">
        <f>Jan12!$H$74</f>
        <v>-32</v>
      </c>
      <c r="D18" s="14">
        <f>Jan12!$H$72</f>
        <v>-30.5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  <c r="T18" s="20"/>
      <c r="U18">
        <f>Jan12!$E$72</f>
        <v>9999</v>
      </c>
      <c r="V18" s="14">
        <f>Jan12!$B$72</f>
        <v>320</v>
      </c>
      <c r="W18" s="14">
        <f>Jan12!$C$72</f>
        <v>2</v>
      </c>
      <c r="X18" s="19"/>
      <c r="Y18">
        <f>Jan12!$D$72</f>
        <v>0</v>
      </c>
      <c r="Z18" s="22"/>
      <c r="AA18" s="15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6">
        <f>Jan12!$J$73</f>
        <v>28.96</v>
      </c>
      <c r="AO18" s="17">
        <f>Jan12!$J$74</f>
        <v>28.93</v>
      </c>
      <c r="AP18" s="17">
        <f>Jan12!$J$72</f>
        <v>28.952500000000004</v>
      </c>
      <c r="AQ18">
        <v>8</v>
      </c>
      <c r="AR18" s="5">
        <f t="shared" si="0"/>
        <v>0.030000000000001137</v>
      </c>
      <c r="AS18">
        <f t="shared" si="1"/>
        <v>6</v>
      </c>
      <c r="AT18">
        <v>6000</v>
      </c>
    </row>
    <row r="19" spans="1:44" ht="12.75">
      <c r="A19" s="10">
        <v>13</v>
      </c>
      <c r="B19" s="1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3"/>
      <c r="T19" s="20"/>
      <c r="X19" s="19"/>
      <c r="Y19" s="11"/>
      <c r="Z19" s="22"/>
      <c r="AA19" s="14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5"/>
      <c r="AO19" s="5"/>
      <c r="AP19" s="17"/>
      <c r="AR19" s="5"/>
    </row>
    <row r="20" spans="1:44" ht="12.75">
      <c r="A20" s="10">
        <v>14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  <c r="T20" s="20"/>
      <c r="X20" s="19"/>
      <c r="Z20" s="22"/>
      <c r="AA20" s="15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6"/>
      <c r="AO20" s="17"/>
      <c r="AP20" s="17"/>
      <c r="AR20" s="5"/>
    </row>
    <row r="21" spans="1:45" ht="12.75">
      <c r="A21" s="10">
        <v>15</v>
      </c>
      <c r="B21">
        <f>Jan15!$H$73</f>
        <v>-33</v>
      </c>
      <c r="C21">
        <f>Jan15!$H$74</f>
        <v>-33</v>
      </c>
      <c r="D21" s="14">
        <f>Jan15!$H$72</f>
        <v>-33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  <c r="T21" s="20"/>
      <c r="U21">
        <f>Jan15!$E$72</f>
        <v>9999</v>
      </c>
      <c r="W21" s="14">
        <f>Jan15!$C$72</f>
        <v>0</v>
      </c>
      <c r="X21" s="19"/>
      <c r="Y21" s="11">
        <f>Jan15!$D$72</f>
        <v>0</v>
      </c>
      <c r="Z21" s="22"/>
      <c r="AA21" s="14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5">
        <f>Jan15!$J$73</f>
        <v>28.75</v>
      </c>
      <c r="AO21" s="5">
        <f>Jan15!$J$74</f>
        <v>28.75</v>
      </c>
      <c r="AP21" s="17">
        <f>Jan15!$J$72</f>
        <v>28.75</v>
      </c>
      <c r="AQ21">
        <v>1</v>
      </c>
      <c r="AR21" s="5">
        <f t="shared" si="0"/>
        <v>0</v>
      </c>
      <c r="AS21">
        <f t="shared" si="1"/>
        <v>0</v>
      </c>
    </row>
    <row r="22" spans="1:44" ht="12.75">
      <c r="A22" s="10">
        <v>16</v>
      </c>
      <c r="B22" s="1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  <c r="T22" s="20"/>
      <c r="X22" s="19"/>
      <c r="Z22" s="22"/>
      <c r="AA22" s="15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6"/>
      <c r="AO22" s="17"/>
      <c r="AP22" s="17"/>
      <c r="AR22" s="5"/>
    </row>
    <row r="23" spans="1:45" ht="12.75">
      <c r="A23" s="10">
        <v>17</v>
      </c>
      <c r="B23" s="11">
        <f>Jan17!$H$73</f>
        <v>-27</v>
      </c>
      <c r="C23">
        <f>Jan17!$H$74</f>
        <v>-34</v>
      </c>
      <c r="D23" s="14">
        <f>Jan17!$H$72</f>
        <v>-30.5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0"/>
      <c r="S23" s="21"/>
      <c r="T23" s="20"/>
      <c r="U23">
        <f>Jan17!$E$72</f>
        <v>9999</v>
      </c>
      <c r="V23" s="14">
        <f>Jan17!$B$72</f>
        <v>320</v>
      </c>
      <c r="W23" s="14">
        <f>Jan17!$C$72</f>
        <v>1</v>
      </c>
      <c r="X23" s="19"/>
      <c r="Y23" s="11">
        <f>Jan17!$D$72</f>
        <v>0</v>
      </c>
      <c r="Z23" s="22"/>
      <c r="AA23" s="14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5">
        <f>Jan17!$J$73</f>
        <v>28.92</v>
      </c>
      <c r="AO23" s="5">
        <f>Jan17!$J$74</f>
        <v>28.92</v>
      </c>
      <c r="AP23" s="17">
        <f>Jan17!$J$72</f>
        <v>28.92</v>
      </c>
      <c r="AQ23">
        <v>2</v>
      </c>
      <c r="AR23" s="5">
        <f t="shared" si="0"/>
        <v>0</v>
      </c>
      <c r="AS23">
        <f t="shared" si="1"/>
        <v>7</v>
      </c>
    </row>
    <row r="24" spans="1:45" ht="12.75">
      <c r="A24" s="10">
        <v>18</v>
      </c>
      <c r="B24">
        <f>Jan18!$H$73</f>
        <v>-32</v>
      </c>
      <c r="C24">
        <f>Jan18!$H$74</f>
        <v>-32</v>
      </c>
      <c r="D24" s="14">
        <f>Jan18!$H$72</f>
        <v>-32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1"/>
      <c r="T24" s="20"/>
      <c r="U24">
        <f>Jan18!$E$72</f>
        <v>9999</v>
      </c>
      <c r="W24" s="14">
        <f>Jan18!$C$72</f>
        <v>0</v>
      </c>
      <c r="X24" s="19"/>
      <c r="Y24">
        <f>Jan18!$D$72</f>
        <v>0</v>
      </c>
      <c r="Z24" s="22"/>
      <c r="AA24" s="15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6">
        <f>Jan18!$J$73</f>
        <v>29.22</v>
      </c>
      <c r="AO24" s="17">
        <f>Jan18!$J$74</f>
        <v>29.22</v>
      </c>
      <c r="AP24" s="17">
        <f>Jan18!$J$72</f>
        <v>29.22</v>
      </c>
      <c r="AQ24">
        <v>1</v>
      </c>
      <c r="AR24" s="5">
        <f t="shared" si="0"/>
        <v>0</v>
      </c>
      <c r="AS24">
        <f t="shared" si="1"/>
        <v>0</v>
      </c>
    </row>
    <row r="25" spans="1:45" ht="12.75">
      <c r="A25" s="10">
        <v>19</v>
      </c>
      <c r="B25">
        <f>Jan19!$H$73</f>
        <v>-35</v>
      </c>
      <c r="C25">
        <f>Jan19!$H$74</f>
        <v>-35</v>
      </c>
      <c r="D25" s="14">
        <f>Jan19!$H$72</f>
        <v>-35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0"/>
      <c r="S25" s="21"/>
      <c r="T25" s="20"/>
      <c r="U25">
        <f>Jan19!$E$72</f>
        <v>9999</v>
      </c>
      <c r="V25" s="14">
        <f>Jan19!$B$72</f>
        <v>320</v>
      </c>
      <c r="W25" s="14">
        <f>Jan19!$C$72</f>
        <v>2</v>
      </c>
      <c r="X25" s="19"/>
      <c r="Y25" s="11">
        <f>Jan19!$D$72</f>
        <v>0</v>
      </c>
      <c r="Z25" s="22"/>
      <c r="AA25" s="14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5">
        <f>Jan19!$J$73</f>
        <v>28.96</v>
      </c>
      <c r="AO25" s="5">
        <f>Jan19!$J$74</f>
        <v>28.95</v>
      </c>
      <c r="AP25" s="17">
        <f>Jan19!$J$72</f>
        <v>28.954</v>
      </c>
      <c r="AQ25">
        <v>5</v>
      </c>
      <c r="AR25" s="5">
        <f t="shared" si="0"/>
        <v>0.010000000000001563</v>
      </c>
      <c r="AS25">
        <f t="shared" si="1"/>
        <v>0</v>
      </c>
    </row>
    <row r="26" spans="1:44" ht="12.75">
      <c r="A26" s="10">
        <v>20</v>
      </c>
      <c r="B26" s="1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0"/>
      <c r="S26" s="21"/>
      <c r="T26" s="20"/>
      <c r="X26" s="19"/>
      <c r="Z26" s="22"/>
      <c r="AA26" s="15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6"/>
      <c r="AO26" s="17"/>
      <c r="AP26" s="17"/>
      <c r="AR26" s="5"/>
    </row>
    <row r="27" spans="1:44" ht="12.75">
      <c r="A27" s="10">
        <v>21</v>
      </c>
      <c r="B27" s="1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0"/>
      <c r="S27" s="21"/>
      <c r="T27" s="20"/>
      <c r="X27" s="19"/>
      <c r="Y27" s="11"/>
      <c r="Z27" s="22"/>
      <c r="AA27" s="14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5"/>
      <c r="AO27" s="5"/>
      <c r="AP27" s="17"/>
      <c r="AR27" s="5"/>
    </row>
    <row r="28" spans="1:45" ht="12.75">
      <c r="A28" s="10">
        <v>22</v>
      </c>
      <c r="B28">
        <f>Jan22!$H$73</f>
        <v>-34</v>
      </c>
      <c r="C28">
        <f>Jan22!$H$74</f>
        <v>-34</v>
      </c>
      <c r="D28" s="14">
        <f>Jan22!$H$72</f>
        <v>-34</v>
      </c>
      <c r="E28" s="19"/>
      <c r="F28" s="19">
        <v>2</v>
      </c>
      <c r="G28" s="19"/>
      <c r="H28" s="19"/>
      <c r="I28" s="19"/>
      <c r="J28" s="19">
        <v>2</v>
      </c>
      <c r="K28" s="19"/>
      <c r="L28" s="19"/>
      <c r="M28" s="19"/>
      <c r="N28" s="19">
        <v>2</v>
      </c>
      <c r="O28" s="19"/>
      <c r="P28" s="19"/>
      <c r="Q28" s="20"/>
      <c r="R28" s="20" t="s">
        <v>109</v>
      </c>
      <c r="S28" s="21"/>
      <c r="T28" s="20"/>
      <c r="U28">
        <f>Jan22!$E$72</f>
        <v>800</v>
      </c>
      <c r="V28" s="14">
        <f>Jan22!$B$72</f>
        <v>300</v>
      </c>
      <c r="W28" s="14">
        <f>Jan22!$C$72</f>
        <v>2</v>
      </c>
      <c r="X28" s="19"/>
      <c r="Y28">
        <f>Jan22!$D$72</f>
        <v>0</v>
      </c>
      <c r="Z28" s="22"/>
      <c r="AA28" s="15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6">
        <f>Jan22!$J$73</f>
        <v>28.96</v>
      </c>
      <c r="AO28" s="17">
        <f>Jan22!$J$74</f>
        <v>28.96</v>
      </c>
      <c r="AP28" s="17">
        <f>Jan22!$J$72</f>
        <v>28.959999999999997</v>
      </c>
      <c r="AQ28">
        <v>12</v>
      </c>
      <c r="AR28" s="5">
        <f t="shared" si="0"/>
        <v>0</v>
      </c>
      <c r="AS28">
        <f t="shared" si="1"/>
        <v>0</v>
      </c>
    </row>
    <row r="29" spans="1:45" ht="12.75">
      <c r="A29" s="10">
        <v>23</v>
      </c>
      <c r="B29">
        <f>Jan23!$H$73</f>
        <v>-30</v>
      </c>
      <c r="C29">
        <f>Jan23!$H$74</f>
        <v>-30</v>
      </c>
      <c r="D29" s="14">
        <f>Jan23!$H$72</f>
        <v>-30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0"/>
      <c r="S29" s="21"/>
      <c r="T29" s="20"/>
      <c r="U29">
        <f>Jan23!$E$72</f>
        <v>9999</v>
      </c>
      <c r="W29" s="14">
        <f>Jan23!$C$72</f>
        <v>0</v>
      </c>
      <c r="X29" s="19"/>
      <c r="Y29" s="11">
        <f>Jan23!$D$72</f>
        <v>0</v>
      </c>
      <c r="Z29" s="22"/>
      <c r="AA29" s="14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5">
        <f>Jan23!$J$73</f>
        <v>29.03</v>
      </c>
      <c r="AO29" s="5">
        <f>Jan23!$J$74</f>
        <v>29.03</v>
      </c>
      <c r="AP29" s="17">
        <f>Jan23!$J$72</f>
        <v>29.03</v>
      </c>
      <c r="AQ29">
        <v>3</v>
      </c>
      <c r="AR29" s="5">
        <f t="shared" si="0"/>
        <v>0</v>
      </c>
      <c r="AS29">
        <f t="shared" si="1"/>
        <v>0</v>
      </c>
    </row>
    <row r="30" spans="1:45" ht="12.75">
      <c r="A30" s="10">
        <v>24</v>
      </c>
      <c r="B30" s="11">
        <f>Jan24!$H$73</f>
        <v>-35</v>
      </c>
      <c r="C30">
        <f>Jan24!$H$74</f>
        <v>-35</v>
      </c>
      <c r="D30" s="14">
        <f>Jan24!$H$72</f>
        <v>-35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21"/>
      <c r="T30" s="20"/>
      <c r="U30">
        <f>Jan24!$E$72</f>
        <v>9999</v>
      </c>
      <c r="W30" s="14">
        <f>Jan24!$C$72</f>
        <v>0</v>
      </c>
      <c r="X30" s="19"/>
      <c r="Y30">
        <f>Jan24!$D$72</f>
        <v>0</v>
      </c>
      <c r="Z30" s="22"/>
      <c r="AA30" s="15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6">
        <f>Jan24!$J$73</f>
        <v>28.99</v>
      </c>
      <c r="AO30" s="17">
        <f>Jan24!$J$74</f>
        <v>28.99</v>
      </c>
      <c r="AP30" s="17">
        <f>Jan24!$J$72</f>
        <v>28.990000000000006</v>
      </c>
      <c r="AQ30">
        <v>12</v>
      </c>
      <c r="AR30" s="5">
        <f t="shared" si="0"/>
        <v>0</v>
      </c>
      <c r="AS30">
        <f t="shared" si="1"/>
        <v>0</v>
      </c>
    </row>
    <row r="31" spans="1:45" ht="12.75">
      <c r="A31" s="10">
        <v>25</v>
      </c>
      <c r="B31" s="11">
        <f>Jan25!$H$73</f>
        <v>-36</v>
      </c>
      <c r="C31">
        <f>Jan25!$H$74</f>
        <v>-36</v>
      </c>
      <c r="D31" s="14">
        <f>Jan25!$H$72</f>
        <v>-36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20"/>
      <c r="S31" s="21"/>
      <c r="T31" s="20"/>
      <c r="U31">
        <f>Jan25!$E$72</f>
        <v>9999</v>
      </c>
      <c r="V31" s="14">
        <f>Jan25!$B$72</f>
        <v>10</v>
      </c>
      <c r="W31" s="14">
        <f>Jan25!$C$72</f>
        <v>4</v>
      </c>
      <c r="X31" s="19"/>
      <c r="Y31" s="11">
        <f>Jan25!$D$72</f>
        <v>0</v>
      </c>
      <c r="Z31" s="22"/>
      <c r="AA31" s="14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5">
        <f>Jan25!$J$73</f>
        <v>28.9</v>
      </c>
      <c r="AO31" s="5">
        <f>Jan25!$J$74</f>
        <v>28.9</v>
      </c>
      <c r="AP31" s="17">
        <f>Jan25!$J$72</f>
        <v>28.900000000000002</v>
      </c>
      <c r="AQ31">
        <v>6</v>
      </c>
      <c r="AR31" s="5">
        <f t="shared" si="0"/>
        <v>0</v>
      </c>
      <c r="AS31">
        <f t="shared" si="1"/>
        <v>0</v>
      </c>
    </row>
    <row r="32" spans="1:45" ht="12.75">
      <c r="A32" s="10">
        <v>26</v>
      </c>
      <c r="B32">
        <f>Jan26!$H$73</f>
        <v>0</v>
      </c>
      <c r="C32">
        <f>Jan26!$H$74</f>
        <v>0</v>
      </c>
      <c r="D32" s="14" t="e">
        <f>Jan26!$H$72</f>
        <v>#DIV/0!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0"/>
      <c r="S32" s="21"/>
      <c r="T32" s="20"/>
      <c r="U32">
        <f>Jan26!$E$72</f>
        <v>0</v>
      </c>
      <c r="V32" s="14" t="e">
        <f>Jan26!$B$72</f>
        <v>#DIV/0!</v>
      </c>
      <c r="W32" s="14" t="e">
        <f>Jan26!$C$72</f>
        <v>#DIV/0!</v>
      </c>
      <c r="X32" s="19"/>
      <c r="Y32">
        <f>Jan26!$D$72</f>
        <v>0</v>
      </c>
      <c r="Z32" s="22"/>
      <c r="AA32" s="15" t="e">
        <f>Jan26!$L$72</f>
        <v>#DIV/0!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6">
        <f>Jan26!$J$73</f>
        <v>0</v>
      </c>
      <c r="AO32" s="17">
        <f>Jan26!$J$74</f>
        <v>0</v>
      </c>
      <c r="AP32" s="17" t="e">
        <f>Jan26!$J$72</f>
        <v>#DIV/0!</v>
      </c>
      <c r="AR32" s="5">
        <f t="shared" si="0"/>
        <v>0</v>
      </c>
      <c r="AS32">
        <f t="shared" si="1"/>
        <v>0</v>
      </c>
    </row>
    <row r="33" spans="1:45" ht="12.75">
      <c r="A33" s="10">
        <v>27</v>
      </c>
      <c r="B33">
        <f>Jan27!$H$73</f>
        <v>0</v>
      </c>
      <c r="C33">
        <f>Jan27!$H$74</f>
        <v>0</v>
      </c>
      <c r="D33" s="14" t="e">
        <f>Jan27!$H$72</f>
        <v>#DIV/0!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20"/>
      <c r="S33" s="21"/>
      <c r="T33" s="20"/>
      <c r="U33">
        <f>Jan27!$E$72</f>
        <v>0</v>
      </c>
      <c r="V33" s="14" t="e">
        <f>Jan27!$B$72</f>
        <v>#DIV/0!</v>
      </c>
      <c r="W33" s="14" t="e">
        <f>Jan27!$C$72</f>
        <v>#DIV/0!</v>
      </c>
      <c r="X33" s="19"/>
      <c r="Y33" s="11">
        <f>Jan27!$D$72</f>
        <v>0</v>
      </c>
      <c r="Z33" s="22"/>
      <c r="AA33" s="14" t="e">
        <f>Jan27!$L$72</f>
        <v>#DIV/0!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5">
        <f>Jan27!$J$73</f>
        <v>0</v>
      </c>
      <c r="AO33" s="5">
        <f>Jan27!$J$74</f>
        <v>0</v>
      </c>
      <c r="AP33" s="17" t="e">
        <f>Jan27!$J$72</f>
        <v>#DIV/0!</v>
      </c>
      <c r="AR33" s="5">
        <f t="shared" si="0"/>
        <v>0</v>
      </c>
      <c r="AS33">
        <f t="shared" si="1"/>
        <v>0</v>
      </c>
    </row>
    <row r="34" spans="1:45" ht="12.75">
      <c r="A34" s="10">
        <v>28</v>
      </c>
      <c r="B34" s="11">
        <f>Jan28!$H$73</f>
        <v>0</v>
      </c>
      <c r="C34">
        <f>Jan28!$H$74</f>
        <v>0</v>
      </c>
      <c r="D34" s="14" t="e">
        <f>Jan28!$H$72</f>
        <v>#DIV/0!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1"/>
      <c r="T34" s="20"/>
      <c r="U34">
        <f>Jan28!$E$72</f>
        <v>0</v>
      </c>
      <c r="V34" s="14" t="e">
        <f>Jan28!$B$72</f>
        <v>#DIV/0!</v>
      </c>
      <c r="W34" s="14" t="e">
        <f>Jan28!$C$72</f>
        <v>#DIV/0!</v>
      </c>
      <c r="X34" s="19"/>
      <c r="Y34">
        <f>Jan28!$D$72</f>
        <v>0</v>
      </c>
      <c r="Z34" s="22"/>
      <c r="AA34" s="15" t="e">
        <f>Jan28!$L$72</f>
        <v>#DIV/0!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6">
        <f>Jan28!$J$73</f>
        <v>0</v>
      </c>
      <c r="AO34" s="17">
        <f>Jan28!$J$74</f>
        <v>0</v>
      </c>
      <c r="AP34" s="17" t="e">
        <f>Jan28!$J$72</f>
        <v>#DIV/0!</v>
      </c>
      <c r="AR34" s="5">
        <f t="shared" si="0"/>
        <v>0</v>
      </c>
      <c r="AS34">
        <f t="shared" si="1"/>
        <v>0</v>
      </c>
    </row>
    <row r="35" spans="1:45" ht="12.75">
      <c r="A35" s="10">
        <v>29</v>
      </c>
      <c r="B35" s="11">
        <f>Jan29!$H$73</f>
        <v>0</v>
      </c>
      <c r="C35">
        <f>Jan29!$H$74</f>
        <v>0</v>
      </c>
      <c r="D35" s="14" t="e">
        <f>Jan29!$H$72</f>
        <v>#DIV/0!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20"/>
      <c r="S35" s="21"/>
      <c r="T35" s="20"/>
      <c r="U35">
        <f>Jan29!$E$72</f>
        <v>0</v>
      </c>
      <c r="V35" s="14" t="e">
        <f>Jan29!$B$72</f>
        <v>#DIV/0!</v>
      </c>
      <c r="W35" s="14" t="e">
        <f>Jan29!$C$72</f>
        <v>#DIV/0!</v>
      </c>
      <c r="X35" s="19"/>
      <c r="Y35" s="11">
        <f>Jan29!$D$72</f>
        <v>0</v>
      </c>
      <c r="Z35" s="22"/>
      <c r="AA35" s="14" t="e">
        <f>Jan29!$L$72</f>
        <v>#DIV/0!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5">
        <f>Jan29!$J$73</f>
        <v>0</v>
      </c>
      <c r="AO35" s="5">
        <f>Jan29!$J$74</f>
        <v>0</v>
      </c>
      <c r="AP35" s="17" t="e">
        <f>Jan29!$J$72</f>
        <v>#DIV/0!</v>
      </c>
      <c r="AR35" s="5">
        <f t="shared" si="0"/>
        <v>0</v>
      </c>
      <c r="AS35">
        <f t="shared" si="1"/>
        <v>0</v>
      </c>
    </row>
    <row r="36" spans="1:45" ht="12.75">
      <c r="A36" s="10">
        <v>30</v>
      </c>
      <c r="B36">
        <f>'Jan30 '!$H$73</f>
        <v>0</v>
      </c>
      <c r="C36">
        <f>'Jan30 '!$H$74</f>
        <v>0</v>
      </c>
      <c r="D36" s="14" t="e">
        <f>'Jan30 '!$H$72</f>
        <v>#DIV/0!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20"/>
      <c r="S36" s="21"/>
      <c r="T36" s="20"/>
      <c r="U36">
        <f>'Jan30 '!$E$72</f>
        <v>0</v>
      </c>
      <c r="V36" s="14" t="e">
        <f>'Jan30 '!$B$72</f>
        <v>#DIV/0!</v>
      </c>
      <c r="W36" s="14" t="e">
        <f>'Jan30 '!$C$72</f>
        <v>#DIV/0!</v>
      </c>
      <c r="X36" s="19"/>
      <c r="Y36">
        <f>'Jan30 '!$D$72</f>
        <v>0</v>
      </c>
      <c r="Z36" s="22"/>
      <c r="AA36" s="15" t="e">
        <f>'Jan30 '!$L$72</f>
        <v>#DIV/0!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6">
        <f>'Jan30 '!$J$73</f>
        <v>0</v>
      </c>
      <c r="AO36" s="17">
        <f>'Jan30 '!$J$74</f>
        <v>0</v>
      </c>
      <c r="AP36" s="17" t="e">
        <f>'Jan30 '!$J$72</f>
        <v>#DIV/0!</v>
      </c>
      <c r="AR36" s="5">
        <f t="shared" si="0"/>
        <v>0</v>
      </c>
      <c r="AS36">
        <f t="shared" si="1"/>
        <v>0</v>
      </c>
    </row>
    <row r="37" spans="1:45" ht="12.75">
      <c r="A37" s="10">
        <v>31</v>
      </c>
      <c r="B37">
        <f>Jan31!$H$73</f>
        <v>0</v>
      </c>
      <c r="C37">
        <f>Jan31!$H$74</f>
        <v>0</v>
      </c>
      <c r="D37" s="14" t="e">
        <f>Jan31!$H$72</f>
        <v>#DIV/0!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20"/>
      <c r="S37" s="21"/>
      <c r="T37" s="20"/>
      <c r="U37">
        <f>Jan31!$E$72</f>
        <v>0</v>
      </c>
      <c r="V37" s="14" t="e">
        <f>Jan31!$B$72</f>
        <v>#DIV/0!</v>
      </c>
      <c r="W37" s="14" t="e">
        <f>Jan31!$C$72</f>
        <v>#DIV/0!</v>
      </c>
      <c r="X37" s="19"/>
      <c r="Y37" s="11">
        <f>Jan31!$D$72</f>
        <v>0</v>
      </c>
      <c r="Z37" s="22"/>
      <c r="AA37" s="14" t="e">
        <f>Jan31!$L$72</f>
        <v>#DIV/0!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5">
        <f>Jan31!$J$73</f>
        <v>0</v>
      </c>
      <c r="AO37" s="5">
        <f>Jan31!$J$74</f>
        <v>0</v>
      </c>
      <c r="AP37" s="17" t="e">
        <f>Jan31!$J$72</f>
        <v>#DIV/0!</v>
      </c>
      <c r="AR37" s="5">
        <f t="shared" si="0"/>
        <v>0</v>
      </c>
      <c r="AS37">
        <f t="shared" si="1"/>
        <v>0</v>
      </c>
    </row>
    <row r="38" spans="1:42" ht="12.75">
      <c r="A38" s="1"/>
      <c r="B38" s="24"/>
      <c r="C38" s="24"/>
      <c r="D38" s="1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11"/>
      <c r="X38" s="11"/>
      <c r="Y38" s="11"/>
      <c r="Z38" s="11"/>
      <c r="AA38" s="14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5"/>
      <c r="AO38" s="5"/>
      <c r="AP38" s="17"/>
    </row>
    <row r="39" spans="1:42" ht="12.75">
      <c r="A39" s="86" t="s">
        <v>39</v>
      </c>
      <c r="B39" s="87"/>
      <c r="C39" s="87"/>
      <c r="D39" s="87"/>
      <c r="E39" s="87"/>
      <c r="F39" s="87"/>
      <c r="G39" s="87"/>
      <c r="H39" s="88"/>
      <c r="I39" s="2"/>
      <c r="J39" s="3"/>
      <c r="K39" s="3"/>
      <c r="L39" s="3"/>
      <c r="M39" s="2"/>
      <c r="N39" s="3"/>
      <c r="O39" s="2"/>
      <c r="P39" s="3"/>
      <c r="Q39" s="9"/>
      <c r="R39" s="9"/>
      <c r="S39" s="9"/>
      <c r="T39" s="9"/>
      <c r="V39" s="98" t="s">
        <v>39</v>
      </c>
      <c r="W39" s="99"/>
      <c r="X39" s="99"/>
      <c r="Y39" s="99"/>
      <c r="Z39" s="99"/>
      <c r="AA39" s="99"/>
      <c r="AB39" s="99"/>
      <c r="AC39" s="99"/>
      <c r="AD39" s="100"/>
      <c r="AE39" s="2"/>
      <c r="AF39" s="2"/>
      <c r="AG39" s="2"/>
      <c r="AH39" s="2"/>
      <c r="AI39" s="2"/>
      <c r="AJ39" s="2"/>
      <c r="AK39" s="3"/>
      <c r="AL39" s="3"/>
      <c r="AM39" s="3"/>
      <c r="AN39" s="5"/>
      <c r="AO39" s="5"/>
      <c r="AP39" s="17"/>
    </row>
    <row r="40" spans="1:42" ht="12.75">
      <c r="A40" s="89"/>
      <c r="B40" s="90"/>
      <c r="C40" s="90"/>
      <c r="D40" s="90"/>
      <c r="E40" s="90"/>
      <c r="F40" s="90"/>
      <c r="G40" s="90"/>
      <c r="H40" s="91"/>
      <c r="I40" s="2"/>
      <c r="J40" s="3"/>
      <c r="K40" s="3"/>
      <c r="L40" s="3"/>
      <c r="M40" s="2"/>
      <c r="N40" s="3"/>
      <c r="O40" s="2"/>
      <c r="P40" s="3"/>
      <c r="Q40" s="12"/>
      <c r="R40" s="13"/>
      <c r="S40" s="13"/>
      <c r="T40" s="13"/>
      <c r="U40" s="25"/>
      <c r="V40" s="101"/>
      <c r="W40" s="102"/>
      <c r="X40" s="102"/>
      <c r="Y40" s="102"/>
      <c r="Z40" s="102"/>
      <c r="AA40" s="102"/>
      <c r="AB40" s="103"/>
      <c r="AC40" s="103"/>
      <c r="AD40" s="104"/>
      <c r="AE40" s="2"/>
      <c r="AF40" s="2"/>
      <c r="AG40" s="2"/>
      <c r="AH40" s="2"/>
      <c r="AI40" s="2"/>
      <c r="AJ40" s="2"/>
      <c r="AK40" s="3"/>
      <c r="AL40" s="3"/>
      <c r="AM40" s="3"/>
      <c r="AN40" s="5"/>
      <c r="AO40" s="5"/>
      <c r="AP40" s="17"/>
    </row>
    <row r="41" spans="1:43" ht="12.75">
      <c r="A41" s="1"/>
      <c r="B41" s="92" t="s">
        <v>40</v>
      </c>
      <c r="C41" s="93"/>
      <c r="D41" s="94"/>
      <c r="E41" s="53" t="s">
        <v>41</v>
      </c>
      <c r="F41" s="54"/>
      <c r="G41" s="54"/>
      <c r="H41" s="55"/>
      <c r="I41" s="53" t="s">
        <v>42</v>
      </c>
      <c r="J41" s="54"/>
      <c r="K41" s="54"/>
      <c r="L41" s="55"/>
      <c r="M41" s="53" t="s">
        <v>43</v>
      </c>
      <c r="N41" s="54"/>
      <c r="O41" s="54"/>
      <c r="P41" s="55"/>
      <c r="Q41" s="95" t="s">
        <v>20</v>
      </c>
      <c r="R41" s="96"/>
      <c r="S41" s="96"/>
      <c r="T41" s="97"/>
      <c r="V41" s="105" t="s">
        <v>24</v>
      </c>
      <c r="W41" s="106"/>
      <c r="X41" s="122" t="s">
        <v>27</v>
      </c>
      <c r="Y41" s="123"/>
      <c r="AA41" s="124" t="s">
        <v>64</v>
      </c>
      <c r="AB41" s="79" t="s">
        <v>32</v>
      </c>
      <c r="AC41" s="80"/>
      <c r="AD41" s="80"/>
      <c r="AE41" s="81"/>
      <c r="AF41" s="79" t="s">
        <v>31</v>
      </c>
      <c r="AG41" s="80"/>
      <c r="AH41" s="80"/>
      <c r="AI41" s="81"/>
      <c r="AJ41" s="79" t="s">
        <v>33</v>
      </c>
      <c r="AK41" s="80"/>
      <c r="AL41" s="80"/>
      <c r="AM41" s="81"/>
      <c r="AN41" s="83" t="s">
        <v>34</v>
      </c>
      <c r="AO41" s="84"/>
      <c r="AP41" s="84"/>
      <c r="AQ41" s="68" t="s">
        <v>35</v>
      </c>
    </row>
    <row r="42" spans="1:43" ht="12.75">
      <c r="A42" s="1"/>
      <c r="B42" t="s">
        <v>1</v>
      </c>
      <c r="C42" t="s">
        <v>2</v>
      </c>
      <c r="D42" s="14" t="s">
        <v>3</v>
      </c>
      <c r="E42" s="8" t="s">
        <v>4</v>
      </c>
      <c r="F42" s="9" t="s">
        <v>5</v>
      </c>
      <c r="G42" s="9" t="s">
        <v>6</v>
      </c>
      <c r="H42" s="9" t="s">
        <v>7</v>
      </c>
      <c r="I42" s="8" t="s">
        <v>4</v>
      </c>
      <c r="J42" s="9" t="s">
        <v>5</v>
      </c>
      <c r="K42" s="9" t="s">
        <v>6</v>
      </c>
      <c r="L42" s="9" t="s">
        <v>7</v>
      </c>
      <c r="M42" s="8" t="s">
        <v>4</v>
      </c>
      <c r="N42" s="9" t="s">
        <v>5</v>
      </c>
      <c r="O42" s="8" t="s">
        <v>6</v>
      </c>
      <c r="P42" s="9" t="s">
        <v>7</v>
      </c>
      <c r="Q42" s="9" t="s">
        <v>4</v>
      </c>
      <c r="R42" s="9" t="s">
        <v>5</v>
      </c>
      <c r="S42" s="9" t="s">
        <v>6</v>
      </c>
      <c r="T42" s="9" t="s">
        <v>7</v>
      </c>
      <c r="V42" s="38" t="s">
        <v>25</v>
      </c>
      <c r="W42" s="39" t="s">
        <v>26</v>
      </c>
      <c r="X42" s="35" t="s">
        <v>25</v>
      </c>
      <c r="Y42" s="36" t="s">
        <v>26</v>
      </c>
      <c r="AA42" s="125"/>
      <c r="AB42" s="8" t="s">
        <v>4</v>
      </c>
      <c r="AC42" s="8" t="s">
        <v>5</v>
      </c>
      <c r="AD42" s="8" t="s">
        <v>6</v>
      </c>
      <c r="AE42" s="8" t="s">
        <v>7</v>
      </c>
      <c r="AF42" s="8" t="s">
        <v>4</v>
      </c>
      <c r="AG42" s="8" t="s">
        <v>5</v>
      </c>
      <c r="AH42" s="8" t="s">
        <v>6</v>
      </c>
      <c r="AI42" s="8" t="s">
        <v>7</v>
      </c>
      <c r="AJ42" s="8" t="s">
        <v>4</v>
      </c>
      <c r="AK42" s="9" t="s">
        <v>5</v>
      </c>
      <c r="AL42" s="9" t="s">
        <v>6</v>
      </c>
      <c r="AM42" s="9" t="s">
        <v>7</v>
      </c>
      <c r="AN42" s="5" t="s">
        <v>8</v>
      </c>
      <c r="AO42" s="5" t="s">
        <v>9</v>
      </c>
      <c r="AP42" s="17" t="s">
        <v>3</v>
      </c>
      <c r="AQ42" s="69"/>
    </row>
    <row r="43" spans="1:45" ht="12.75">
      <c r="A43" s="1"/>
      <c r="B43">
        <f>MAX(B7:B36)</f>
        <v>0</v>
      </c>
      <c r="C43">
        <f>MIN(C7:C36)</f>
        <v>-37</v>
      </c>
      <c r="D43" s="14" t="e">
        <f>AVERAGE(D7:D36)</f>
        <v>#DIV/0!</v>
      </c>
      <c r="E43" s="2">
        <f aca="true" t="shared" si="2" ref="E43:P43">SUM(E7:E36)</f>
        <v>0</v>
      </c>
      <c r="F43" s="3">
        <f t="shared" si="2"/>
        <v>2</v>
      </c>
      <c r="G43" s="3">
        <f t="shared" si="2"/>
        <v>0</v>
      </c>
      <c r="H43" s="3">
        <f t="shared" si="2"/>
        <v>0</v>
      </c>
      <c r="I43" s="2">
        <f t="shared" si="2"/>
        <v>0</v>
      </c>
      <c r="J43" s="3">
        <f t="shared" si="2"/>
        <v>2</v>
      </c>
      <c r="K43" s="3">
        <f t="shared" si="2"/>
        <v>0</v>
      </c>
      <c r="L43" s="3">
        <f t="shared" si="2"/>
        <v>0</v>
      </c>
      <c r="M43" s="2">
        <f t="shared" si="2"/>
        <v>0</v>
      </c>
      <c r="N43" s="3">
        <f t="shared" si="2"/>
        <v>2</v>
      </c>
      <c r="O43" s="2">
        <f t="shared" si="2"/>
        <v>0</v>
      </c>
      <c r="P43" s="3">
        <f t="shared" si="2"/>
        <v>0</v>
      </c>
      <c r="Q43" s="4"/>
      <c r="R43" s="3"/>
      <c r="S43" s="3"/>
      <c r="T43" s="3"/>
      <c r="U43" t="s">
        <v>11</v>
      </c>
      <c r="V43" s="14" t="e">
        <f>AVERAGE(V7:V36)</f>
        <v>#DIV/0!</v>
      </c>
      <c r="W43" s="14" t="e">
        <f>AVERAGE(W7:W36)</f>
        <v>#DIV/0!</v>
      </c>
      <c r="X43" t="s">
        <v>11</v>
      </c>
      <c r="Y43">
        <f>MAX(Y7:Y37)</f>
        <v>0</v>
      </c>
      <c r="Z43" s="1"/>
      <c r="AA43" s="14" t="e">
        <f>AVERAGE(AA7:AA36)</f>
        <v>#DIV/0!</v>
      </c>
      <c r="AB43" s="2">
        <f aca="true" t="shared" si="3" ref="AB43:AM43">SUM(AB7:AB36)</f>
        <v>0</v>
      </c>
      <c r="AC43" s="2">
        <f t="shared" si="3"/>
        <v>0</v>
      </c>
      <c r="AD43" s="2">
        <f t="shared" si="3"/>
        <v>0</v>
      </c>
      <c r="AE43" s="2">
        <f t="shared" si="3"/>
        <v>0</v>
      </c>
      <c r="AF43" s="2">
        <f t="shared" si="3"/>
        <v>0</v>
      </c>
      <c r="AG43" s="2">
        <f t="shared" si="3"/>
        <v>0</v>
      </c>
      <c r="AH43" s="2">
        <f t="shared" si="3"/>
        <v>0</v>
      </c>
      <c r="AI43" s="2">
        <f t="shared" si="3"/>
        <v>0</v>
      </c>
      <c r="AJ43" s="2">
        <f t="shared" si="3"/>
        <v>0</v>
      </c>
      <c r="AK43" s="3">
        <f t="shared" si="3"/>
        <v>0</v>
      </c>
      <c r="AL43" s="3">
        <f t="shared" si="3"/>
        <v>0</v>
      </c>
      <c r="AM43" s="3">
        <f t="shared" si="3"/>
        <v>0</v>
      </c>
      <c r="AN43" s="5">
        <f>MAX(AN8:AN37)</f>
        <v>29.22</v>
      </c>
      <c r="AO43" s="5">
        <f>MIN(AO8:AO37)</f>
        <v>0</v>
      </c>
      <c r="AP43" s="17" t="e">
        <f>AVERAGE(AP8:AP37)</f>
        <v>#DIV/0!</v>
      </c>
      <c r="AQ43">
        <f>SUM(AQ7:AQ38)</f>
        <v>68</v>
      </c>
      <c r="AR43" s="5">
        <f>SUM(AN43-AO43)</f>
        <v>29.22</v>
      </c>
      <c r="AS43">
        <f>SUM(B43-C43)</f>
        <v>37</v>
      </c>
    </row>
    <row r="44" spans="1:43" ht="12.75">
      <c r="A44" s="1"/>
      <c r="E44" s="107" t="s">
        <v>44</v>
      </c>
      <c r="F44" s="108"/>
      <c r="G44" s="109"/>
      <c r="H44" s="3"/>
      <c r="I44" s="107" t="s">
        <v>48</v>
      </c>
      <c r="J44" s="108"/>
      <c r="K44" s="109"/>
      <c r="L44" s="3"/>
      <c r="M44" s="107" t="s">
        <v>52</v>
      </c>
      <c r="N44" s="108"/>
      <c r="O44" s="109"/>
      <c r="P44" s="3"/>
      <c r="Q44" s="113" t="s">
        <v>56</v>
      </c>
      <c r="R44" s="114"/>
      <c r="S44" s="115"/>
      <c r="T44" s="26"/>
      <c r="AB44" s="107" t="s">
        <v>66</v>
      </c>
      <c r="AC44" s="108"/>
      <c r="AD44" s="109"/>
      <c r="AE44" s="2"/>
      <c r="AF44" s="107" t="s">
        <v>70</v>
      </c>
      <c r="AG44" s="108"/>
      <c r="AH44" s="109"/>
      <c r="AI44" s="2"/>
      <c r="AJ44" s="2"/>
      <c r="AK44" s="3"/>
      <c r="AL44" s="3"/>
      <c r="AM44" s="27"/>
      <c r="AN44" s="5"/>
      <c r="AO44" s="5"/>
      <c r="AP44" s="17"/>
      <c r="AQ44" s="68" t="s">
        <v>65</v>
      </c>
    </row>
    <row r="45" spans="1:43" ht="12.75">
      <c r="A45" s="1"/>
      <c r="E45" s="110"/>
      <c r="F45" s="111"/>
      <c r="G45" s="112"/>
      <c r="H45" s="28">
        <f>SUM(E43:H43)</f>
        <v>2</v>
      </c>
      <c r="I45" s="110"/>
      <c r="J45" s="111"/>
      <c r="K45" s="112"/>
      <c r="L45" s="28">
        <f>SUM(I43:L43)</f>
        <v>2</v>
      </c>
      <c r="M45" s="110"/>
      <c r="N45" s="111"/>
      <c r="O45" s="112"/>
      <c r="P45" s="28">
        <f>SUM(M43:P43)</f>
        <v>2</v>
      </c>
      <c r="Q45" s="113" t="s">
        <v>57</v>
      </c>
      <c r="R45" s="114"/>
      <c r="S45" s="115"/>
      <c r="T45" s="27"/>
      <c r="Z45" s="1"/>
      <c r="AB45" s="110"/>
      <c r="AC45" s="111"/>
      <c r="AD45" s="112"/>
      <c r="AE45" s="28">
        <f>SUM(AB43:AE43)</f>
        <v>0</v>
      </c>
      <c r="AF45" s="110"/>
      <c r="AG45" s="111"/>
      <c r="AH45" s="112"/>
      <c r="AI45" s="28">
        <f>SUM(AF43:AI43)</f>
        <v>0</v>
      </c>
      <c r="AJ45" s="2"/>
      <c r="AK45" s="3"/>
      <c r="AL45" s="3"/>
      <c r="AM45" s="28">
        <f>SUM(AJ43:AM43)</f>
        <v>0</v>
      </c>
      <c r="AN45" s="5"/>
      <c r="AO45" s="5"/>
      <c r="AP45" s="17"/>
      <c r="AQ45" s="69"/>
    </row>
    <row r="46" spans="1:43" ht="12.75">
      <c r="A46" s="1"/>
      <c r="E46" s="107" t="s">
        <v>45</v>
      </c>
      <c r="F46" s="108"/>
      <c r="G46" s="109"/>
      <c r="H46" s="27"/>
      <c r="I46" s="107" t="s">
        <v>49</v>
      </c>
      <c r="J46" s="108"/>
      <c r="K46" s="109"/>
      <c r="L46" s="27"/>
      <c r="M46" s="107" t="s">
        <v>53</v>
      </c>
      <c r="N46" s="108"/>
      <c r="O46" s="109"/>
      <c r="P46" s="27"/>
      <c r="Q46" s="113" t="s">
        <v>58</v>
      </c>
      <c r="R46" s="114"/>
      <c r="S46" s="115"/>
      <c r="T46" s="27"/>
      <c r="Z46" s="1"/>
      <c r="AB46" s="107" t="s">
        <v>67</v>
      </c>
      <c r="AC46" s="108"/>
      <c r="AD46" s="109"/>
      <c r="AE46" s="28"/>
      <c r="AF46" s="107" t="s">
        <v>71</v>
      </c>
      <c r="AG46" s="108"/>
      <c r="AH46" s="109"/>
      <c r="AI46" s="28"/>
      <c r="AJ46" s="2"/>
      <c r="AK46" s="3"/>
      <c r="AL46" s="3"/>
      <c r="AM46" s="27"/>
      <c r="AN46" s="5"/>
      <c r="AO46" s="5"/>
      <c r="AP46" s="17"/>
      <c r="AQ46" s="29"/>
    </row>
    <row r="47" spans="1:42" ht="12.75">
      <c r="A47" s="1"/>
      <c r="E47" s="110"/>
      <c r="F47" s="111"/>
      <c r="G47" s="112"/>
      <c r="H47" s="27"/>
      <c r="I47" s="110"/>
      <c r="J47" s="111"/>
      <c r="K47" s="112"/>
      <c r="L47" s="27"/>
      <c r="M47" s="110"/>
      <c r="N47" s="111"/>
      <c r="O47" s="112"/>
      <c r="P47" s="27"/>
      <c r="Q47" s="113" t="s">
        <v>59</v>
      </c>
      <c r="R47" s="114"/>
      <c r="S47" s="115"/>
      <c r="T47" s="27"/>
      <c r="Z47" s="1"/>
      <c r="AB47" s="110"/>
      <c r="AC47" s="111"/>
      <c r="AD47" s="112"/>
      <c r="AE47" s="28"/>
      <c r="AF47" s="110"/>
      <c r="AG47" s="111"/>
      <c r="AH47" s="112"/>
      <c r="AI47" s="28"/>
      <c r="AJ47" s="2"/>
      <c r="AK47" s="3"/>
      <c r="AL47" s="3"/>
      <c r="AM47" s="27"/>
      <c r="AN47" s="5"/>
      <c r="AO47" s="5"/>
      <c r="AP47" s="17"/>
    </row>
    <row r="48" spans="1:42" ht="12.75">
      <c r="A48" s="1"/>
      <c r="E48" s="2"/>
      <c r="F48" s="3"/>
      <c r="G48" s="3"/>
      <c r="H48" s="3"/>
      <c r="I48" s="2"/>
      <c r="J48" s="3"/>
      <c r="K48" s="3"/>
      <c r="L48" s="3"/>
      <c r="M48" s="2"/>
      <c r="N48" s="3"/>
      <c r="O48" s="2"/>
      <c r="P48" s="3"/>
      <c r="Q48" s="116" t="s">
        <v>60</v>
      </c>
      <c r="R48" s="117"/>
      <c r="S48" s="118"/>
      <c r="T48" s="27"/>
      <c r="Z48" s="1"/>
      <c r="AB48" s="2"/>
      <c r="AC48" s="2"/>
      <c r="AD48" s="2"/>
      <c r="AE48" s="28"/>
      <c r="AF48" s="2"/>
      <c r="AG48" s="2"/>
      <c r="AH48" s="2"/>
      <c r="AI48" s="28"/>
      <c r="AJ48" s="2"/>
      <c r="AK48" s="3"/>
      <c r="AL48" s="3"/>
      <c r="AM48" s="27"/>
      <c r="AN48" s="5"/>
      <c r="AO48" s="5"/>
      <c r="AP48" s="17"/>
    </row>
    <row r="49" spans="1:42" ht="12.75">
      <c r="A49" s="1"/>
      <c r="E49" s="107" t="s">
        <v>46</v>
      </c>
      <c r="F49" s="108"/>
      <c r="G49" s="109"/>
      <c r="H49" s="3"/>
      <c r="I49" s="107" t="s">
        <v>51</v>
      </c>
      <c r="J49" s="108"/>
      <c r="K49" s="109"/>
      <c r="L49" s="3"/>
      <c r="M49" s="107" t="s">
        <v>54</v>
      </c>
      <c r="N49" s="108"/>
      <c r="O49" s="109"/>
      <c r="P49" s="3"/>
      <c r="Q49" s="113" t="s">
        <v>61</v>
      </c>
      <c r="R49" s="114"/>
      <c r="S49" s="115"/>
      <c r="T49" s="27"/>
      <c r="Z49" s="1"/>
      <c r="AB49" s="107" t="s">
        <v>68</v>
      </c>
      <c r="AC49" s="108"/>
      <c r="AD49" s="109"/>
      <c r="AE49" s="28"/>
      <c r="AF49" s="107" t="s">
        <v>72</v>
      </c>
      <c r="AG49" s="108"/>
      <c r="AH49" s="109"/>
      <c r="AI49" s="28"/>
      <c r="AJ49" s="107" t="s">
        <v>75</v>
      </c>
      <c r="AK49" s="108"/>
      <c r="AL49" s="109"/>
      <c r="AM49" s="30"/>
      <c r="AN49" s="5"/>
      <c r="AO49" s="5"/>
      <c r="AP49" s="17"/>
    </row>
    <row r="50" spans="1:43" ht="12.75">
      <c r="A50" s="1"/>
      <c r="E50" s="110"/>
      <c r="F50" s="111"/>
      <c r="G50" s="112"/>
      <c r="H50" s="37"/>
      <c r="I50" s="110"/>
      <c r="J50" s="111"/>
      <c r="K50" s="112"/>
      <c r="L50" s="37"/>
      <c r="M50" s="110"/>
      <c r="N50" s="111"/>
      <c r="O50" s="112"/>
      <c r="P50" s="37"/>
      <c r="Q50" s="113" t="s">
        <v>62</v>
      </c>
      <c r="R50" s="114"/>
      <c r="S50" s="115"/>
      <c r="T50" s="27"/>
      <c r="Z50" s="1"/>
      <c r="AB50" s="110"/>
      <c r="AC50" s="111"/>
      <c r="AD50" s="112"/>
      <c r="AE50" s="31" t="s">
        <v>12</v>
      </c>
      <c r="AF50" s="110"/>
      <c r="AG50" s="111"/>
      <c r="AH50" s="112"/>
      <c r="AI50" s="31" t="s">
        <v>12</v>
      </c>
      <c r="AJ50" s="110"/>
      <c r="AK50" s="111"/>
      <c r="AL50" s="112"/>
      <c r="AM50" s="27" t="s">
        <v>12</v>
      </c>
      <c r="AN50" s="5"/>
      <c r="AO50" s="5"/>
      <c r="AP50" s="17"/>
      <c r="AQ50" s="32"/>
    </row>
    <row r="51" spans="1:42" ht="12.75">
      <c r="A51" s="1"/>
      <c r="E51" s="107" t="s">
        <v>47</v>
      </c>
      <c r="F51" s="108"/>
      <c r="G51" s="109"/>
      <c r="H51" s="27"/>
      <c r="I51" s="107" t="s">
        <v>50</v>
      </c>
      <c r="J51" s="108"/>
      <c r="K51" s="109"/>
      <c r="L51" s="27"/>
      <c r="M51" s="107" t="s">
        <v>55</v>
      </c>
      <c r="N51" s="108"/>
      <c r="O51" s="109"/>
      <c r="P51" s="27"/>
      <c r="Q51" s="119" t="s">
        <v>63</v>
      </c>
      <c r="R51" s="120"/>
      <c r="S51" s="121"/>
      <c r="T51" s="27"/>
      <c r="Z51" s="1"/>
      <c r="AB51" s="107" t="s">
        <v>69</v>
      </c>
      <c r="AC51" s="108"/>
      <c r="AD51" s="109"/>
      <c r="AE51" s="31"/>
      <c r="AF51" s="107" t="s">
        <v>73</v>
      </c>
      <c r="AG51" s="108"/>
      <c r="AH51" s="109"/>
      <c r="AI51" s="28"/>
      <c r="AJ51" s="107" t="s">
        <v>74</v>
      </c>
      <c r="AK51" s="108"/>
      <c r="AL51" s="109"/>
      <c r="AM51" s="27"/>
      <c r="AN51" s="5"/>
      <c r="AO51" s="5"/>
      <c r="AP51" s="17"/>
    </row>
    <row r="52" spans="1:42" ht="12.75">
      <c r="A52" s="1"/>
      <c r="E52" s="110"/>
      <c r="F52" s="111"/>
      <c r="G52" s="112"/>
      <c r="H52" s="37"/>
      <c r="I52" s="110"/>
      <c r="J52" s="111"/>
      <c r="K52" s="112"/>
      <c r="L52" s="37"/>
      <c r="M52" s="110"/>
      <c r="N52" s="111"/>
      <c r="O52" s="112"/>
      <c r="P52" s="37"/>
      <c r="Q52" s="3"/>
      <c r="R52" s="3"/>
      <c r="S52" s="3"/>
      <c r="T52" s="3"/>
      <c r="AB52" s="110"/>
      <c r="AC52" s="111"/>
      <c r="AD52" s="112"/>
      <c r="AE52" s="33" t="s">
        <v>12</v>
      </c>
      <c r="AF52" s="110"/>
      <c r="AG52" s="111"/>
      <c r="AH52" s="112"/>
      <c r="AI52" s="33" t="s">
        <v>12</v>
      </c>
      <c r="AJ52" s="110"/>
      <c r="AK52" s="111"/>
      <c r="AL52" s="112"/>
      <c r="AM52" s="27" t="s">
        <v>12</v>
      </c>
      <c r="AN52" s="5"/>
      <c r="AO52" s="5"/>
      <c r="AP52" s="17"/>
    </row>
  </sheetData>
  <mergeCells count="71">
    <mergeCell ref="AJ49:AL50"/>
    <mergeCell ref="AJ51:AL52"/>
    <mergeCell ref="AF44:AH45"/>
    <mergeCell ref="AF46:AH47"/>
    <mergeCell ref="AF49:AH50"/>
    <mergeCell ref="AF51:AH52"/>
    <mergeCell ref="AB44:AD45"/>
    <mergeCell ref="AB46:AD47"/>
    <mergeCell ref="AB49:AD50"/>
    <mergeCell ref="AB51:AD52"/>
    <mergeCell ref="AJ41:AM41"/>
    <mergeCell ref="AN41:AP41"/>
    <mergeCell ref="AQ41:AQ42"/>
    <mergeCell ref="AQ44:AQ45"/>
    <mergeCell ref="X41:Y41"/>
    <mergeCell ref="AA41:AA42"/>
    <mergeCell ref="AB41:AE41"/>
    <mergeCell ref="AF41:AI41"/>
    <mergeCell ref="Q48:S48"/>
    <mergeCell ref="Q49:S49"/>
    <mergeCell ref="Q50:S50"/>
    <mergeCell ref="Q51:S51"/>
    <mergeCell ref="Q44:S44"/>
    <mergeCell ref="Q45:S45"/>
    <mergeCell ref="Q46:S46"/>
    <mergeCell ref="Q47:S47"/>
    <mergeCell ref="M44:O45"/>
    <mergeCell ref="M46:O47"/>
    <mergeCell ref="M49:O50"/>
    <mergeCell ref="M51:O52"/>
    <mergeCell ref="I44:K45"/>
    <mergeCell ref="I46:K47"/>
    <mergeCell ref="I49:K50"/>
    <mergeCell ref="I51:K52"/>
    <mergeCell ref="E44:G45"/>
    <mergeCell ref="E46:G47"/>
    <mergeCell ref="E49:G50"/>
    <mergeCell ref="E51:G52"/>
    <mergeCell ref="AS4:AS6"/>
    <mergeCell ref="AT5:AT6"/>
    <mergeCell ref="A39:H40"/>
    <mergeCell ref="B41:D41"/>
    <mergeCell ref="E41:H41"/>
    <mergeCell ref="I41:L41"/>
    <mergeCell ref="M41:P41"/>
    <mergeCell ref="Q41:T41"/>
    <mergeCell ref="V39:AD40"/>
    <mergeCell ref="V41:W41"/>
    <mergeCell ref="AO2:AP3"/>
    <mergeCell ref="AN5:AP5"/>
    <mergeCell ref="AQ4:AQ6"/>
    <mergeCell ref="AR4:AR6"/>
    <mergeCell ref="AA5:AA6"/>
    <mergeCell ref="AA1:AM3"/>
    <mergeCell ref="AB4:AM4"/>
    <mergeCell ref="AB5:AE5"/>
    <mergeCell ref="AF5:AI5"/>
    <mergeCell ref="AJ5:AM5"/>
    <mergeCell ref="U5:U6"/>
    <mergeCell ref="S2:T3"/>
    <mergeCell ref="V2:X2"/>
    <mergeCell ref="V5:W5"/>
    <mergeCell ref="X5:Y5"/>
    <mergeCell ref="A2:C2"/>
    <mergeCell ref="B5:D5"/>
    <mergeCell ref="E1:Q3"/>
    <mergeCell ref="E4:P4"/>
    <mergeCell ref="E5:H5"/>
    <mergeCell ref="I5:L5"/>
    <mergeCell ref="M5:P5"/>
    <mergeCell ref="Q5:T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J6" sqref="J6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0" ht="12.75">
      <c r="A6" s="4" t="s">
        <v>81</v>
      </c>
      <c r="C6">
        <v>0</v>
      </c>
      <c r="E6">
        <v>9999</v>
      </c>
      <c r="G6" t="s">
        <v>77</v>
      </c>
      <c r="J6" s="34">
        <v>28.99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 t="e">
        <f>AVERAGE(H6:H68)</f>
        <v>#DIV/0!</v>
      </c>
      <c r="J72" s="34">
        <f>AVERAGE(J6:J68)</f>
        <v>28.99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28.99</v>
      </c>
    </row>
    <row r="74" spans="8:10" ht="12.75">
      <c r="H74">
        <f>MIN(H6:H68)</f>
        <v>0</v>
      </c>
      <c r="J74" s="34">
        <f>MIN(J6:J68)</f>
        <v>28.99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H7" sqref="H7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81</v>
      </c>
      <c r="C6">
        <v>0</v>
      </c>
      <c r="E6">
        <v>9999</v>
      </c>
      <c r="G6" t="s">
        <v>77</v>
      </c>
      <c r="H6">
        <v>-28</v>
      </c>
      <c r="J6" s="34">
        <v>28.66</v>
      </c>
      <c r="K6" t="s">
        <v>78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-28</v>
      </c>
      <c r="J72" s="34">
        <f>AVERAGE(J6:J68)</f>
        <v>28.66</v>
      </c>
      <c r="L72" t="e">
        <f>AVERAGE(L6:L68)</f>
        <v>#DIV/0!</v>
      </c>
    </row>
    <row r="73" spans="8:10" ht="12.75">
      <c r="H73">
        <f>MAX(H6:H68)</f>
        <v>-28</v>
      </c>
      <c r="J73" s="34">
        <f>MAX(J6:J68)</f>
        <v>28.66</v>
      </c>
    </row>
    <row r="74" spans="8:10" ht="12.75">
      <c r="H74">
        <f>MIN(H6:H68)</f>
        <v>-28</v>
      </c>
      <c r="J74" s="34">
        <f>MIN(J6:J68)</f>
        <v>28.66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2" sqref="K12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86</v>
      </c>
      <c r="C6">
        <v>0</v>
      </c>
      <c r="E6">
        <v>9999</v>
      </c>
      <c r="G6" t="s">
        <v>77</v>
      </c>
      <c r="H6">
        <v>-32</v>
      </c>
      <c r="J6" s="34">
        <v>28.69</v>
      </c>
      <c r="K6" t="s">
        <v>78</v>
      </c>
    </row>
    <row r="7" spans="1:11" ht="12.75">
      <c r="A7" s="4" t="s">
        <v>88</v>
      </c>
      <c r="B7">
        <v>90</v>
      </c>
      <c r="C7">
        <v>2</v>
      </c>
      <c r="E7">
        <v>9999</v>
      </c>
      <c r="G7" t="s">
        <v>77</v>
      </c>
      <c r="H7">
        <v>-32</v>
      </c>
      <c r="J7" s="34">
        <v>28.69</v>
      </c>
      <c r="K7" t="s">
        <v>78</v>
      </c>
    </row>
    <row r="8" spans="1:11" ht="12.75">
      <c r="A8" s="4" t="s">
        <v>89</v>
      </c>
      <c r="B8">
        <v>90</v>
      </c>
      <c r="C8">
        <v>2</v>
      </c>
      <c r="E8">
        <v>9999</v>
      </c>
      <c r="G8" t="s">
        <v>77</v>
      </c>
      <c r="H8">
        <v>-32</v>
      </c>
      <c r="J8" s="34">
        <v>28.69</v>
      </c>
      <c r="K8" t="s">
        <v>78</v>
      </c>
    </row>
    <row r="9" spans="1:11" ht="12.75">
      <c r="A9" s="4" t="s">
        <v>90</v>
      </c>
      <c r="B9">
        <v>90</v>
      </c>
      <c r="C9">
        <v>2</v>
      </c>
      <c r="E9">
        <v>9999</v>
      </c>
      <c r="G9" t="s">
        <v>77</v>
      </c>
      <c r="H9">
        <v>-32</v>
      </c>
      <c r="J9" s="34">
        <v>28.69</v>
      </c>
      <c r="K9" t="s">
        <v>78</v>
      </c>
    </row>
    <row r="10" spans="1:11" ht="12.75">
      <c r="A10" s="4" t="s">
        <v>87</v>
      </c>
      <c r="B10">
        <v>90</v>
      </c>
      <c r="C10">
        <v>2</v>
      </c>
      <c r="E10">
        <v>9999</v>
      </c>
      <c r="G10" t="s">
        <v>77</v>
      </c>
      <c r="H10">
        <v>-32</v>
      </c>
      <c r="J10" s="34">
        <v>28.69</v>
      </c>
      <c r="K10" t="s">
        <v>78</v>
      </c>
    </row>
    <row r="11" spans="1:11" ht="12.75">
      <c r="A11" s="4" t="s">
        <v>91</v>
      </c>
      <c r="B11">
        <v>90</v>
      </c>
      <c r="C11">
        <v>2</v>
      </c>
      <c r="E11">
        <v>9999</v>
      </c>
      <c r="G11" t="s">
        <v>77</v>
      </c>
      <c r="H11">
        <v>-32</v>
      </c>
      <c r="J11" s="34">
        <v>28.69</v>
      </c>
      <c r="K11" t="s">
        <v>78</v>
      </c>
    </row>
    <row r="67" ht="12.75"/>
    <row r="68" ht="12.75"/>
    <row r="69" ht="12.75"/>
    <row r="70" ht="12.75"/>
    <row r="71" ht="12.75"/>
    <row r="72" spans="2:12" ht="12.75">
      <c r="B72">
        <f>AVERAGE(B6:B68)</f>
        <v>90</v>
      </c>
      <c r="C72">
        <f>AVERAGE(C6:C68)</f>
        <v>1.6666666666666667</v>
      </c>
      <c r="D72">
        <f>MAX(D6:D68)</f>
        <v>0</v>
      </c>
      <c r="E72">
        <f>MIN(E6:E68)</f>
        <v>9999</v>
      </c>
      <c r="H72">
        <f>AVERAGE(H6:H68)</f>
        <v>-32</v>
      </c>
      <c r="J72" s="34">
        <f>AVERAGE(J6:J68)</f>
        <v>28.69</v>
      </c>
      <c r="L72" t="e">
        <f>AVERAGE(L6:L68)</f>
        <v>#DIV/0!</v>
      </c>
    </row>
    <row r="73" spans="8:10" ht="12.75">
      <c r="H73">
        <f>MAX(H6:H68)</f>
        <v>-32</v>
      </c>
      <c r="J73" s="34">
        <f>MAX(J6:J68)</f>
        <v>28.69</v>
      </c>
    </row>
    <row r="74" spans="8:10" ht="12.75">
      <c r="H74">
        <f>MIN(H6:H68)</f>
        <v>-32</v>
      </c>
      <c r="J74" s="34">
        <f>MIN(J6:J68)</f>
        <v>28.69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4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4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4">
        <f>MAX(J6:J68)</f>
        <v>0</v>
      </c>
    </row>
    <row r="74" spans="8:10" ht="12.75">
      <c r="H74">
        <f>MIN(H6:H68)</f>
        <v>0</v>
      </c>
      <c r="J74" s="3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MAC Weather</cp:lastModifiedBy>
  <dcterms:created xsi:type="dcterms:W3CDTF">1999-06-06T13:37:55Z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